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firstSheet="1" activeTab="5"/>
  </bookViews>
  <sheets>
    <sheet name="comisia de contractare" sheetId="1" r:id="rId1"/>
    <sheet name="Sanovil" sheetId="2" r:id="rId2"/>
    <sheet name="HEBE Sg Bai " sheetId="3" r:id="rId3"/>
    <sheet name="Sind Tour Sg Bai" sheetId="4" r:id="rId4"/>
    <sheet name="Bistrita" sheetId="5" r:id="rId5"/>
    <sheet name="Beclean" sheetId="6" r:id="rId6"/>
    <sheet name="Nasaud" sheetId="7" r:id="rId7"/>
  </sheets>
  <definedNames>
    <definedName name="_xlnm.Print_Area" localSheetId="5">'Beclean'!$A$39:$D$75</definedName>
    <definedName name="_xlnm.Print_Area" localSheetId="4">'Bistrita'!$A$48:$E$90</definedName>
    <definedName name="_xlnm.Print_Area" localSheetId="0">'comisia de contractare'!$A$70:$N$79</definedName>
    <definedName name="_xlnm.Print_Area" localSheetId="2">'HEBE Sg Bai '!$A$60:$D$100</definedName>
    <definedName name="_xlnm.Print_Area" localSheetId="6">'Nasaud'!$A$42:$D$80</definedName>
    <definedName name="_xlnm.Print_Area" localSheetId="1">'Sanovil'!$A$55:$D$100</definedName>
    <definedName name="_xlnm.Print_Area" localSheetId="3">'Sind Tour Sg Bai'!$A$52:$D$90</definedName>
  </definedNames>
  <calcPr fullCalcOnLoad="1"/>
</workbook>
</file>

<file path=xl/sharedStrings.xml><?xml version="1.0" encoding="utf-8"?>
<sst xmlns="http://schemas.openxmlformats.org/spreadsheetml/2006/main" count="936" uniqueCount="328">
  <si>
    <t xml:space="preserve">   A. )   Evaluarea capacitatii resurselor tehnice</t>
  </si>
  <si>
    <t>Aparat cu 2 canale</t>
  </si>
  <si>
    <t>Aparat cu 4 canale</t>
  </si>
  <si>
    <t>TIP  APARAT</t>
  </si>
  <si>
    <t>Data si tip document provenienta</t>
  </si>
  <si>
    <t>Seria si numar aparat</t>
  </si>
  <si>
    <t>Existenta fisei tehnice la furnizor (DA/NU)</t>
  </si>
  <si>
    <t>Data si document de verificare tehnica</t>
  </si>
  <si>
    <t>Obs.</t>
  </si>
  <si>
    <t>Anul fabricatiei aparatului</t>
  </si>
  <si>
    <t>Denumire aparat</t>
  </si>
  <si>
    <t>Numar puncte</t>
  </si>
  <si>
    <t>TOTAL  PUNCTE</t>
  </si>
  <si>
    <t>X</t>
  </si>
  <si>
    <t>Suprafata utila a salii de kinetoterapie (m2)</t>
  </si>
  <si>
    <t>PUNCTAJ  SALA  KINETOTERAPIE</t>
  </si>
  <si>
    <t>Nume si prenume medic</t>
  </si>
  <si>
    <t xml:space="preserve">Numar ore </t>
  </si>
  <si>
    <t>Punctaj</t>
  </si>
  <si>
    <t>Grad profesional</t>
  </si>
  <si>
    <t xml:space="preserve">                               - medic primar - 20 puncte/medic/1 norma</t>
  </si>
  <si>
    <t>TOTAL  PUNCTAJ  PERSONAL :</t>
  </si>
  <si>
    <t>5 zile pe saptamana</t>
  </si>
  <si>
    <t>sub 5 zile pe saptamana</t>
  </si>
  <si>
    <t>program 2 x 8 ore 5 zile pe saptamana</t>
  </si>
  <si>
    <t xml:space="preserve"> se acorda 2 puncte</t>
  </si>
  <si>
    <t xml:space="preserve"> se acorda 1 punct</t>
  </si>
  <si>
    <t xml:space="preserve"> se acorda 5 puncte</t>
  </si>
  <si>
    <t>Moalfa Floarea</t>
  </si>
  <si>
    <t>primar</t>
  </si>
  <si>
    <t>Login Silviu</t>
  </si>
  <si>
    <t>Pop Maria</t>
  </si>
  <si>
    <t xml:space="preserve"> </t>
  </si>
  <si>
    <t>DA</t>
  </si>
  <si>
    <t>Aparat electroterapie si ultrasunete Sonoplus 492</t>
  </si>
  <si>
    <t>SN 52-014</t>
  </si>
  <si>
    <t>Coconu Lucian</t>
  </si>
  <si>
    <t>profesor principal</t>
  </si>
  <si>
    <t>Popa Elena</t>
  </si>
  <si>
    <t>specialist</t>
  </si>
  <si>
    <t>principal</t>
  </si>
  <si>
    <t>Utiu Maria</t>
  </si>
  <si>
    <t>CURAPULS                           Ap.de inalta frecventa</t>
  </si>
  <si>
    <t>SONOPULS 490                           Ap.terapie cu ultrasunete</t>
  </si>
  <si>
    <t>2600201A</t>
  </si>
  <si>
    <t>51-691</t>
  </si>
  <si>
    <t>52-664</t>
  </si>
  <si>
    <t>Marton Mira Stela</t>
  </si>
  <si>
    <t>Bozbici Ana</t>
  </si>
  <si>
    <t>Carbune Ancuta</t>
  </si>
  <si>
    <t>Pop Floarea</t>
  </si>
  <si>
    <r>
      <t xml:space="preserve">                  </t>
    </r>
    <r>
      <rPr>
        <sz val="8"/>
        <rFont val="Arial"/>
        <family val="2"/>
      </rPr>
      <t xml:space="preserve">  a) medic in specialitatea recuperare,medicina fizica si balneologie :  </t>
    </r>
  </si>
  <si>
    <t>Anul fabric.  aparat</t>
  </si>
  <si>
    <t>Fact.0702624/10.07.08</t>
  </si>
  <si>
    <t>Algeorge Mariuca</t>
  </si>
  <si>
    <t>BorsVarvara</t>
  </si>
  <si>
    <t>Fact 701330         11.2007</t>
  </si>
  <si>
    <t xml:space="preserve">    B. )  Evaluarea resurselor umane</t>
  </si>
  <si>
    <t xml:space="preserve">  b1) Punctaj personal:</t>
  </si>
  <si>
    <t xml:space="preserve">   b2) Punctaj Program de activitate saptamanala a bazei de tratament:</t>
  </si>
  <si>
    <t xml:space="preserve">   A.3)  Evaluarea bazinului de hidrokinetoterapie</t>
  </si>
  <si>
    <t>TOTAL  PUNCTE  OBTINUTE  PUNCTUL A =</t>
  </si>
  <si>
    <t>TOTAL  PUNCTE  OBTINUTE  PUNCTUL B =</t>
  </si>
  <si>
    <r>
      <t xml:space="preserve">   A.1.</t>
    </r>
    <r>
      <rPr>
        <i/>
        <sz val="8"/>
        <rFont val="Arial"/>
        <family val="2"/>
      </rPr>
      <t xml:space="preserve"> </t>
    </r>
  </si>
  <si>
    <t xml:space="preserve">   A.2)      Evaluarea salii de kinetoterapie</t>
  </si>
  <si>
    <t xml:space="preserve">  B1) Punctaj personal:</t>
  </si>
  <si>
    <t xml:space="preserve">   B2) Punctaj Program de activitate saptamanala a bazei de tratament:</t>
  </si>
  <si>
    <t xml:space="preserve">                               - medic specialist - 18 puncte/medic/1norma</t>
  </si>
  <si>
    <t xml:space="preserve">   A.)   Evaluarea capacitatii resurselor tehnice</t>
  </si>
  <si>
    <t xml:space="preserve">   A.1.</t>
  </si>
  <si>
    <r>
      <t xml:space="preserve">    </t>
    </r>
    <r>
      <rPr>
        <b/>
        <i/>
        <sz val="8"/>
        <rFont val="Arial"/>
        <family val="2"/>
      </rPr>
      <t xml:space="preserve">A.2) </t>
    </r>
    <r>
      <rPr>
        <b/>
        <sz val="8"/>
        <rFont val="Arial"/>
        <family val="2"/>
      </rPr>
      <t xml:space="preserve">  Evaluarea salii de kinetoterapie</t>
    </r>
  </si>
  <si>
    <r>
      <t xml:space="preserve">   </t>
    </r>
    <r>
      <rPr>
        <b/>
        <i/>
        <sz val="8"/>
        <rFont val="Arial"/>
        <family val="2"/>
      </rPr>
      <t xml:space="preserve">A.2.)  </t>
    </r>
    <r>
      <rPr>
        <b/>
        <sz val="8"/>
        <rFont val="Arial"/>
        <family val="2"/>
      </rPr>
      <t xml:space="preserve"> Evaluarea salii de kinetoterapie</t>
    </r>
  </si>
  <si>
    <t>5001-0384882</t>
  </si>
  <si>
    <t>Garantie</t>
  </si>
  <si>
    <t>Pop Ionela</t>
  </si>
  <si>
    <t xml:space="preserve">Nr max.de proc./ora </t>
  </si>
  <si>
    <t>total proceduri/ora</t>
  </si>
  <si>
    <t>Nume si prenume asist.</t>
  </si>
  <si>
    <t xml:space="preserve">    b)</t>
  </si>
  <si>
    <t xml:space="preserve">    b)   </t>
  </si>
  <si>
    <t>038B00350</t>
  </si>
  <si>
    <t xml:space="preserve">                    b) fiziokinetoterapeut/kinetoterapeut: 15 puncte/1 norma</t>
  </si>
  <si>
    <t xml:space="preserve">                    c) asistent balneofizioterapie: 10 puncte/1 norma</t>
  </si>
  <si>
    <t>SC HEBE SA SG.  BAI</t>
  </si>
  <si>
    <t>20071100212 AF</t>
  </si>
  <si>
    <t xml:space="preserve">Ap. aerosol OMRON NEU  17                           </t>
  </si>
  <si>
    <t>anexa inventar cf.contract de participatiune 394/01.04.2010</t>
  </si>
  <si>
    <t xml:space="preserve">                    d) maseur: 10 puncte/ 1 norma</t>
  </si>
  <si>
    <t>Buia Ana</t>
  </si>
  <si>
    <t>Bruma Elena</t>
  </si>
  <si>
    <t>Lupan Mariuca</t>
  </si>
  <si>
    <t>Suprafata utila a salii de kineto.peste 30m2</t>
  </si>
  <si>
    <t>Suprafata utila a salii de kineto. peste 30m2</t>
  </si>
  <si>
    <t>Suprafata utila a salii de kinet.peste 30m2</t>
  </si>
  <si>
    <t xml:space="preserve">                    c) asistent balneofizioterapie:10 puncte/1 norma</t>
  </si>
  <si>
    <t>Timis Irina</t>
  </si>
  <si>
    <t>Tahis Solomon</t>
  </si>
  <si>
    <t>Aparat cu 1 canal</t>
  </si>
  <si>
    <t>D 318</t>
  </si>
  <si>
    <t>D 309</t>
  </si>
  <si>
    <t>D 310</t>
  </si>
  <si>
    <t>Fact.21006433/20.05.2013</t>
  </si>
  <si>
    <t>Fact. 0541/15.05.2013</t>
  </si>
  <si>
    <t>Fact. 0533/18.04.2013</t>
  </si>
  <si>
    <t>Redenciuc Gabriela</t>
  </si>
  <si>
    <t>Aparat de magnetoterapie BTL 4920</t>
  </si>
  <si>
    <t>SC SIND TOUR TRADING SG BAI</t>
  </si>
  <si>
    <t>SPITAL JUDETEAN BISTRITA</t>
  </si>
  <si>
    <t>SPITAL ORAS BECLEAN</t>
  </si>
  <si>
    <t>Fact.BTLAM 21006659/       27.06.2013</t>
  </si>
  <si>
    <t>SN 028T-B 2660</t>
  </si>
  <si>
    <t>SN028T-B 2282</t>
  </si>
  <si>
    <t>013B00536</t>
  </si>
  <si>
    <t>Cascaval Floarea</t>
  </si>
  <si>
    <t xml:space="preserve"> 10 puncte / aparat - Se scad cate 1 puncte pentru fiecare an peste 10 ani vechime aparat</t>
  </si>
  <si>
    <t xml:space="preserve"> 20 puncte / aparat - Se scad cate 1 puncte pentru fiecare an peste 10 ani vechime aparat</t>
  </si>
  <si>
    <t>Ap. terapie de inalta frecventa   BTL 20</t>
  </si>
  <si>
    <t>C 00141</t>
  </si>
  <si>
    <t xml:space="preserve"> 15 puncte / aparat - Se scad cate 1 puncte pentru fiecare an peste 10 ani vechime aparat</t>
  </si>
  <si>
    <t>Ap. Electroctroterapie          BTL 06</t>
  </si>
  <si>
    <t>Ap. Electroctroterapie cu vacuum    BTL 12</t>
  </si>
  <si>
    <t>Ap. magnetoterapie                    BTL 09</t>
  </si>
  <si>
    <t>*este angajat un singur kinetoterapeut</t>
  </si>
  <si>
    <t>Baie galvanica ATM 31</t>
  </si>
  <si>
    <t>D347</t>
  </si>
  <si>
    <t xml:space="preserve">Nume si prenume </t>
  </si>
  <si>
    <t xml:space="preserve">Fact.nr.700858/07.08.07                    </t>
  </si>
  <si>
    <t>Factura nr.1467129/10.07.2013</t>
  </si>
  <si>
    <t xml:space="preserve">OMRON 17                           Ap.aerosoli </t>
  </si>
  <si>
    <t>BTL 6000 ShortWawe 400 Ap.de inalta frecventa</t>
  </si>
  <si>
    <t>ATM 31 Baie galvanica patrucelulara</t>
  </si>
  <si>
    <t>ENDOMED 482                           Ap.electroterapie</t>
  </si>
  <si>
    <t>Fact.700793/03.07.2007</t>
  </si>
  <si>
    <t>Fact.700858/07.08.2007</t>
  </si>
  <si>
    <t>Fact.21004020</t>
  </si>
  <si>
    <t xml:space="preserve">BTL 5820 SL Ap.electroterapie,laser ultrasunet         </t>
  </si>
  <si>
    <t xml:space="preserve">OMRON U 17 Nebulizator                  Ap.aerosoli </t>
  </si>
  <si>
    <t>Fact.0655/07.06.2014</t>
  </si>
  <si>
    <t>0900049 AF</t>
  </si>
  <si>
    <t xml:space="preserve">BTL 5940 Ap.magnetoterapie         </t>
  </si>
  <si>
    <t>Fact.21002725/29.07.2011</t>
  </si>
  <si>
    <t xml:space="preserve">BTL 25L/XL Ap.parafina         </t>
  </si>
  <si>
    <t>Fact.21002043/24.03.2011</t>
  </si>
  <si>
    <t xml:space="preserve">Coconu Lucian </t>
  </si>
  <si>
    <t>Targovet Danut Ionut</t>
  </si>
  <si>
    <t xml:space="preserve">Login Silviu </t>
  </si>
  <si>
    <t>Aparat de terapie cu ultrasunete BTL 4710 TL</t>
  </si>
  <si>
    <t>SPITAL ORAS NASAUD</t>
  </si>
  <si>
    <t>Daraban Rodovica</t>
  </si>
  <si>
    <t>Urate Angela</t>
  </si>
  <si>
    <t>Frisan Grigore</t>
  </si>
  <si>
    <t>Muresan Ileana</t>
  </si>
  <si>
    <t>Fact 711508/20.11.07</t>
  </si>
  <si>
    <t>Fact 711284/20.11.07</t>
  </si>
  <si>
    <t>Ap. electroterapie si ultrasunete BTL 5820 S</t>
  </si>
  <si>
    <t>Ap. ultrasonoterapie           BTL 5800 SLM2</t>
  </si>
  <si>
    <t>Nataras Ruben</t>
  </si>
  <si>
    <t xml:space="preserve">                          &gt;&gt;&gt; pentru sala cu suprafata peste 30 m2 si dotare superioara Or.MPS 153/2003 : 60 puncte; maxim 8 pacienti-minim 2 kinetoterapeut</t>
  </si>
  <si>
    <t>Nota : Se acorda  &gt;&gt;&gt; pentru sala cu suprafata utila intre 8- 15 m2 : 10 puncte;maxim 3 pacienti-minim 1 kinetoterapeut</t>
  </si>
  <si>
    <t xml:space="preserve">                          &gt;&gt;&gt; pentru sala cu suprafata utila intre 16-30 m2 : 40 puncte;maxim 6 pacienti-minim 1 kinetoterapeut  </t>
  </si>
  <si>
    <t>Bordinc Ecaterina</t>
  </si>
  <si>
    <t>total</t>
  </si>
  <si>
    <t>Aparat cu 3 canale</t>
  </si>
  <si>
    <t>Ap. laserterapie           BTL 4110</t>
  </si>
  <si>
    <t xml:space="preserve">Ap. Unde scurte BTL 6000 </t>
  </si>
  <si>
    <t>Fact UL 10212/07.04.15</t>
  </si>
  <si>
    <t>Aparat de terapie cu ultrasunete SONARIS</t>
  </si>
  <si>
    <t>Fact 1021666 20.11.2014</t>
  </si>
  <si>
    <t>Therapic 7200                          Ap.electroterapie</t>
  </si>
  <si>
    <t xml:space="preserve">Manetronic MF 12 Ap.magnetoterapie         </t>
  </si>
  <si>
    <t>Lampa thermo-kuart 4003/IRU</t>
  </si>
  <si>
    <t>Cada hidroterapie Sofia Acryl</t>
  </si>
  <si>
    <t xml:space="preserve">                    e) baies: 10 puncte/ 1 norma</t>
  </si>
  <si>
    <t>Vasilca Florica Silvia</t>
  </si>
  <si>
    <t>SANOVIL BISTRITA</t>
  </si>
  <si>
    <t>Aparat cu 2 canal</t>
  </si>
  <si>
    <t>Ap.electroterapie                BTL 5820S</t>
  </si>
  <si>
    <t xml:space="preserve">Ap.laser terapie          BTL 5110 </t>
  </si>
  <si>
    <t>Aparat cu 4 canal</t>
  </si>
  <si>
    <t>Ap.de inalta frecventa unde scurte         BTL  6000</t>
  </si>
  <si>
    <t xml:space="preserve">Ap.parafina                   BTL 25L   </t>
  </si>
  <si>
    <t>Echipament de elongatie  BTL 16 PLUS</t>
  </si>
  <si>
    <t>Ap.drenaj limfatic               BTL 6000</t>
  </si>
  <si>
    <t>Aparat cu 1 canale</t>
  </si>
  <si>
    <t>Ap.electroterapie                BTL -VACUUM</t>
  </si>
  <si>
    <t xml:space="preserve">Ap. aerosoli </t>
  </si>
  <si>
    <t>Chirlejan Razvan</t>
  </si>
  <si>
    <t>Chirlejan Cristinel</t>
  </si>
  <si>
    <t>Pantis Andrei</t>
  </si>
  <si>
    <t>Targovet Lavina</t>
  </si>
  <si>
    <t>Costeanu Andrada</t>
  </si>
  <si>
    <t xml:space="preserve"> 2 Sali de kineto</t>
  </si>
  <si>
    <t>Suprafata utila a salii de kinet.intre16-30m2</t>
  </si>
  <si>
    <t>Iordache Monica</t>
  </si>
  <si>
    <t xml:space="preserve">punctaj proportional cu </t>
  </si>
  <si>
    <t xml:space="preserve">programul de activitate </t>
  </si>
  <si>
    <t>declarat</t>
  </si>
  <si>
    <t>5 zile/saptamana mai mult de 8 ore/zi si mai putin de 16 ore/zi</t>
  </si>
  <si>
    <t>Ap. ultrasonoterapie           BTL 4710</t>
  </si>
  <si>
    <t>D349</t>
  </si>
  <si>
    <t>garantie</t>
  </si>
  <si>
    <t>028T-B-04247</t>
  </si>
  <si>
    <t>factura 6323/24.03.2015</t>
  </si>
  <si>
    <t>factura 4945/15.08.2014</t>
  </si>
  <si>
    <t>Fact.0745/10.02.2015</t>
  </si>
  <si>
    <t>Fact.7100323373/30.03.15</t>
  </si>
  <si>
    <t>Fact.0679/07.07.2014</t>
  </si>
  <si>
    <t>EM07230614</t>
  </si>
  <si>
    <t>038-B-05349</t>
  </si>
  <si>
    <t>5000-0380967</t>
  </si>
  <si>
    <t>Ap.terapie unde soc          BTL 5110 SWT</t>
  </si>
  <si>
    <t>Ap.magnetoterapie         BTL 5920</t>
  </si>
  <si>
    <t>038-B-05312</t>
  </si>
  <si>
    <t>013-B-00770</t>
  </si>
  <si>
    <t>Baie galvanica electrica Electra</t>
  </si>
  <si>
    <t>N450</t>
  </si>
  <si>
    <t>1C4077009</t>
  </si>
  <si>
    <t>011-B-02410</t>
  </si>
  <si>
    <t>032-B-01137</t>
  </si>
  <si>
    <t>fact.21009290/31.07.2014</t>
  </si>
  <si>
    <t>ctr. v/c T001644/03,07,2014</t>
  </si>
  <si>
    <t>Ap. ultrasonoterapie           BTL 5820 SLM2</t>
  </si>
  <si>
    <t>fact.588/25.03.2014</t>
  </si>
  <si>
    <t>TV02031407</t>
  </si>
  <si>
    <t>Garantie nr. 3EG09722  31.07.2014-31.07.2016</t>
  </si>
  <si>
    <t>Garantie nr. 3EG09724  31.07.2014-31.07.2016</t>
  </si>
  <si>
    <t>GARANTIE 20.11.2014 - 20.11.2016</t>
  </si>
  <si>
    <t xml:space="preserve">Ap. magnetoterapie             BTL 5920 </t>
  </si>
  <si>
    <t>028T-B-05224</t>
  </si>
  <si>
    <t>038-B-05983</t>
  </si>
  <si>
    <t>038-B-05536</t>
  </si>
  <si>
    <t>013-B-01164</t>
  </si>
  <si>
    <t>2013                  anul pe aparat</t>
  </si>
  <si>
    <t>METECUS   - contract service. Nr.3191/19.03.2013                          p/v nr.150/14.05.2014  ctr.2132/12.02.2015 p/v 28.03.2016</t>
  </si>
  <si>
    <t xml:space="preserve">  ctr.2132/12.02.2015 p/v 28.03.2016</t>
  </si>
  <si>
    <t>p/v nr.150/14.05.2014  ctr.2132/12.02.2015 p/v 28.03.2016</t>
  </si>
  <si>
    <t>Contract de service 4705/07.04.2014-01.04.2016 p/v 28.03.2016</t>
  </si>
  <si>
    <t>Garantie nr. 07/2014 - 07/2016</t>
  </si>
  <si>
    <t>SMS 06/01/AO</t>
  </si>
  <si>
    <t>GARANTIE 27.06.2013 - 26.06.2015 -ctr.1548/01.05.16  -31.12.2016</t>
  </si>
  <si>
    <t>FIRAM nr.47/14.03.14     nr. 612/08.05.2015     -09.05.2016     nr.684A/09.05.16-31.12.2016</t>
  </si>
  <si>
    <t xml:space="preserve">calculul procedurilor s-a facut dupa nr.de saci de parafina </t>
  </si>
  <si>
    <t>3 aplicatii/canapea/pat/ora</t>
  </si>
  <si>
    <t>nr.maxim de proceduri /ora</t>
  </si>
  <si>
    <t xml:space="preserve">    a) : nr. maxim de proceduri/ora = 90</t>
  </si>
  <si>
    <t>b&lt;a  = 277 x 80:90(0,88) = 277x 0,88 = 243,76</t>
  </si>
  <si>
    <t>Bindiu Paula</t>
  </si>
  <si>
    <t>ANEXA 11B la N.M./2016</t>
  </si>
  <si>
    <t xml:space="preserve">     a)  numar maxim de proceduri /ora = 53</t>
  </si>
  <si>
    <t>SGT_050115/05.01.2015 SGT_040116/04.01.2016-31.12.2016</t>
  </si>
  <si>
    <t>Garantie 09.02.2015-09.02.2017</t>
  </si>
  <si>
    <t>Suciava Andreea</t>
  </si>
  <si>
    <t xml:space="preserve">    a) nr. maxim de proceduri/ora pe aparate = 21</t>
  </si>
  <si>
    <t>30mp</t>
  </si>
  <si>
    <t>b&lt;a  = 148 x 52 :53(0,98) = 148x 0,98= 145,04</t>
  </si>
  <si>
    <t>Aparat curenti dinamici cu 2 canale</t>
  </si>
  <si>
    <t>ES-521</t>
  </si>
  <si>
    <t>Aparat ultrasunet</t>
  </si>
  <si>
    <t>US-751</t>
  </si>
  <si>
    <t>MAGNETRONIC           MF-12</t>
  </si>
  <si>
    <t>Factura 1615/2015</t>
  </si>
  <si>
    <t>HIVAMAT 200</t>
  </si>
  <si>
    <t>Factura 1620/2015</t>
  </si>
  <si>
    <t>H2-15024911</t>
  </si>
  <si>
    <t>BTL 5000</t>
  </si>
  <si>
    <t>Factura 863/2015</t>
  </si>
  <si>
    <t>038-B-06963</t>
  </si>
  <si>
    <t>DIATHERMY TL-6000</t>
  </si>
  <si>
    <t>Factura 813/2015</t>
  </si>
  <si>
    <t>013-B-01519</t>
  </si>
  <si>
    <t>AP. BTL 6000</t>
  </si>
  <si>
    <t>018-B-00165</t>
  </si>
  <si>
    <t>Magnetronic</t>
  </si>
  <si>
    <r>
      <t>Aparat de microoscilatii profunde</t>
    </r>
    <r>
      <rPr>
        <sz val="8"/>
        <color indexed="60"/>
        <rFont val="Arial"/>
        <family val="2"/>
      </rPr>
      <t xml:space="preserve"> </t>
    </r>
  </si>
  <si>
    <t xml:space="preserve">Aparat Laser cu 2 canale lasterapia </t>
  </si>
  <si>
    <t xml:space="preserve">Aparat unde scurte </t>
  </si>
  <si>
    <t xml:space="preserve">Aparat microunde  </t>
  </si>
  <si>
    <t xml:space="preserve">    a) : nr. maxim de proceduri/ora = 41</t>
  </si>
  <si>
    <t>b&lt;a  = 115 x 34:41(0,829) = 115x 0,829 = 95,33</t>
  </si>
  <si>
    <t>acelasi cu pozitia 1 s-a punctat o singura data la punctaj maxim</t>
  </si>
  <si>
    <t>Garantie nr. 3EG09722  31.07.2014-31.07.2017</t>
  </si>
  <si>
    <t>Ap.electroterapie               BTL4825 SL PREMIUM</t>
  </si>
  <si>
    <t>058P-B-02951</t>
  </si>
  <si>
    <t>GARANTIE 3EG14621 16.06.2016-16.06.2019</t>
  </si>
  <si>
    <t>Ap. ultrasonoterapie           BTL 4825 SL PREMIUM</t>
  </si>
  <si>
    <t>Ap.laserterapie               BTL4825 SL PREMIUM</t>
  </si>
  <si>
    <t>ANEXA 11B la N.M./201</t>
  </si>
  <si>
    <t>Oaida Anca Diana</t>
  </si>
  <si>
    <t>Muresan Horatiu</t>
  </si>
  <si>
    <t>Iliesiu Ligia</t>
  </si>
  <si>
    <t xml:space="preserve">acelasi cu pozitia 3 s-a punctat o singura data </t>
  </si>
  <si>
    <t xml:space="preserve">CTR.VIC T002506/08.06.2016  </t>
  </si>
  <si>
    <r>
      <t xml:space="preserve">CTR.VIC T002506/08.06.2016   </t>
    </r>
    <r>
      <rPr>
        <b/>
        <sz val="8"/>
        <rFont val="Arial"/>
        <family val="2"/>
      </rPr>
      <t>acelasi cu pozitia 4 s-a punctat o singura data la punctaj maxim</t>
    </r>
  </si>
  <si>
    <r>
      <t xml:space="preserve">CTR.VIC T002506/08.06.2016 </t>
    </r>
    <r>
      <rPr>
        <b/>
        <sz val="8"/>
        <rFont val="Arial"/>
        <family val="2"/>
      </rPr>
      <t xml:space="preserve"> acelasi cu pozitia 4 s-a punctat o singura data la punctaj maxim</t>
    </r>
  </si>
  <si>
    <t>CTR.V/C T002506/08.06.2016</t>
  </si>
  <si>
    <r>
      <t xml:space="preserve">     a) numarul max. de proceduri/ora : </t>
    </r>
    <r>
      <rPr>
        <b/>
        <sz val="10"/>
        <rFont val="Arial"/>
        <family val="2"/>
      </rPr>
      <t>49</t>
    </r>
  </si>
  <si>
    <t xml:space="preserve">    a) numar maxim de proceduri /ora = 33</t>
  </si>
  <si>
    <t>Corut Anastasia</t>
  </si>
  <si>
    <t>1C4267022</t>
  </si>
  <si>
    <t>Ap. Combina de electroterapie                    BTL 5620</t>
  </si>
  <si>
    <t>Ap. magnetoterapie                    BTL 5940</t>
  </si>
  <si>
    <t>Garantie 24 luni</t>
  </si>
  <si>
    <t>1503/03.03.2015</t>
  </si>
  <si>
    <t>p.v. 15857/06.10.2015</t>
  </si>
  <si>
    <t>p.v. 15858/06.10.2015</t>
  </si>
  <si>
    <t>p.v. 15859/06.10.2015</t>
  </si>
  <si>
    <t>Factura 858/2015</t>
  </si>
  <si>
    <t>TOTAL  PUNCTAJ EVALUAREA  RESURSELOR  UMANE PUNCTUL B:</t>
  </si>
  <si>
    <t>Comisia de contractare 2016</t>
  </si>
  <si>
    <t xml:space="preserve">TOTAL PUNCTAJ EVALUAREA RESURSELOR TEHNICE PUNCTUL A  = 95,33+60  = 155,33 </t>
  </si>
  <si>
    <t xml:space="preserve">TOTAL PUNCTAJ EVALUAREA RESURSELOR TEHNICE PUNCTUL A  = 175+100  = 275 </t>
  </si>
  <si>
    <t xml:space="preserve">TOTAL PUNCTAJ EVALUAREA RESURSELOR TEHNICE PUNCTUL A  = 243,76+40  = 283,76 </t>
  </si>
  <si>
    <t xml:space="preserve">TOTAL PUNCTAJ EVALUAREA RESURSELOR TEHNICE PUNCTUL A  = 145,04+40  = 185,04 </t>
  </si>
  <si>
    <t xml:space="preserve">TOTAL PUNCTAJ EVALUAREA RESURSELOR TEHNICE PUNCTUL A  = 50+40  = 90 </t>
  </si>
  <si>
    <t>TOTAL PUNCTAJ EVALUAREA RESURSELOR TEHNICE PUNCTUL A  = 85</t>
  </si>
  <si>
    <t>TOTAL  PUNCTAJ EVALUAREA  RESURSELOR  UMANE PUNCTL B:</t>
  </si>
  <si>
    <r>
      <t>PUNCTAJE - INCADRARE CRITERII</t>
    </r>
    <r>
      <rPr>
        <b/>
        <i/>
        <sz val="12"/>
        <color indexed="8"/>
        <rFont val="Calibri"/>
        <family val="2"/>
      </rPr>
      <t xml:space="preserve"> capacitate tehnica si capacitate resurse umane BFT</t>
    </r>
  </si>
  <si>
    <t>Nr. Crt.</t>
  </si>
  <si>
    <t>FURNIZORI ELIGIBILI</t>
  </si>
  <si>
    <t xml:space="preserve">CRITERIUL DE EVALUARE </t>
  </si>
  <si>
    <t>Capacitatea tehnica</t>
  </si>
  <si>
    <t>Resurse umane</t>
  </si>
  <si>
    <t>TOTAL punctaj</t>
  </si>
  <si>
    <t>CLINICA SANOVIL BISTRITA</t>
  </si>
  <si>
    <t>SC HEBE SA SANGEORZ BAI</t>
  </si>
  <si>
    <t>SC SIND TOUR TRADING SA SANGEORZ BAI</t>
  </si>
  <si>
    <t xml:space="preserve">Comisia de evaluare servicii medicale de recuperare-reabilitare </t>
  </si>
  <si>
    <t>în ambulatoriu de specialitate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</si>
</sst>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2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2"/>
    </font>
    <font>
      <sz val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4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1" fillId="35" borderId="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35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58" applyNumberFormat="1" applyFont="1" applyBorder="1">
      <alignment/>
      <protection/>
    </xf>
    <xf numFmtId="4" fontId="12" fillId="0" borderId="0" xfId="58" applyNumberFormat="1" applyFont="1" applyBorder="1" applyAlignment="1">
      <alignment horizontal="center"/>
      <protection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3" fillId="0" borderId="0" xfId="58" applyFont="1" applyBorder="1">
      <alignment/>
      <protection/>
    </xf>
    <xf numFmtId="0" fontId="1" fillId="0" borderId="10" xfId="0" applyFont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3" fillId="0" borderId="0" xfId="58" applyNumberFormat="1" applyFont="1" applyBorder="1" applyAlignment="1">
      <alignment horizontal="center"/>
      <protection/>
    </xf>
    <xf numFmtId="2" fontId="3" fillId="0" borderId="0" xfId="58" applyNumberFormat="1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4" fillId="36" borderId="10" xfId="0" applyFont="1" applyFill="1" applyBorder="1" applyAlignment="1">
      <alignment/>
    </xf>
    <xf numFmtId="0" fontId="1" fillId="0" borderId="24" xfId="57" applyFont="1" applyBorder="1" applyAlignment="1">
      <alignment wrapText="1"/>
      <protection/>
    </xf>
    <xf numFmtId="0" fontId="1" fillId="0" borderId="24" xfId="57" applyFont="1" applyBorder="1">
      <alignment/>
      <protection/>
    </xf>
    <xf numFmtId="0" fontId="4" fillId="37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4" xfId="57" applyFont="1" applyBorder="1" applyAlignment="1">
      <alignment wrapText="1"/>
      <protection/>
    </xf>
    <xf numFmtId="0" fontId="1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36" borderId="0" xfId="0" applyFont="1" applyFill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59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2" fontId="2" fillId="34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2" fontId="14" fillId="34" borderId="1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4" fillId="34" borderId="0" xfId="0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2" fontId="1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2" fillId="0" borderId="0" xfId="58" applyNumberFormat="1" applyFont="1" applyBorder="1">
      <alignment/>
      <protection/>
    </xf>
    <xf numFmtId="2" fontId="12" fillId="0" borderId="0" xfId="58" applyNumberFormat="1" applyFont="1" applyBorder="1" applyAlignment="1">
      <alignment horizontal="center"/>
      <protection/>
    </xf>
    <xf numFmtId="2" fontId="13" fillId="0" borderId="0" xfId="58" applyNumberFormat="1" applyFont="1" applyBorder="1">
      <alignment/>
      <protection/>
    </xf>
    <xf numFmtId="4" fontId="13" fillId="0" borderId="0" xfId="0" applyNumberFormat="1" applyFont="1" applyBorder="1" applyAlignment="1">
      <alignment/>
    </xf>
    <xf numFmtId="2" fontId="13" fillId="0" borderId="0" xfId="58" applyNumberFormat="1" applyFont="1" applyBorder="1" applyAlignment="1">
      <alignment horizontal="center"/>
      <protection/>
    </xf>
    <xf numFmtId="4" fontId="13" fillId="0" borderId="0" xfId="58" applyNumberFormat="1" applyFont="1" applyBorder="1">
      <alignment/>
      <protection/>
    </xf>
    <xf numFmtId="2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2" fontId="12" fillId="38" borderId="0" xfId="58" applyNumberFormat="1" applyFont="1" applyFill="1" applyBorder="1">
      <alignment/>
      <protection/>
    </xf>
    <xf numFmtId="0" fontId="60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0" fillId="0" borderId="28" xfId="0" applyBorder="1" applyAlignment="1">
      <alignment horizontal="left"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2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2" fontId="0" fillId="0" borderId="32" xfId="0" applyNumberFormat="1" applyBorder="1" applyAlignment="1">
      <alignment/>
    </xf>
    <xf numFmtId="0" fontId="0" fillId="0" borderId="34" xfId="0" applyBorder="1" applyAlignment="1">
      <alignment horizontal="left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57" fillId="0" borderId="36" xfId="0" applyFont="1" applyBorder="1" applyAlignment="1">
      <alignment horizontal="center" wrapText="1"/>
    </xf>
    <xf numFmtId="0" fontId="57" fillId="0" borderId="37" xfId="0" applyFont="1" applyBorder="1" applyAlignment="1">
      <alignment horizontal="center" wrapText="1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4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C15" sqref="C15:C20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39.57421875" style="0" customWidth="1"/>
    <col min="4" max="4" width="11.57421875" style="0" customWidth="1"/>
    <col min="5" max="5" width="12.00390625" style="0" customWidth="1"/>
    <col min="6" max="6" width="12.28125" style="0" customWidth="1"/>
    <col min="7" max="7" width="8.421875" style="0" customWidth="1"/>
    <col min="8" max="8" width="9.00390625" style="0" customWidth="1"/>
    <col min="9" max="9" width="8.28125" style="0" customWidth="1"/>
    <col min="10" max="10" width="7.7109375" style="0" customWidth="1"/>
    <col min="11" max="11" width="8.140625" style="0" customWidth="1"/>
    <col min="12" max="12" width="7.7109375" style="0" customWidth="1"/>
    <col min="13" max="13" width="8.140625" style="0" customWidth="1"/>
    <col min="14" max="14" width="9.8515625" style="0" customWidth="1"/>
    <col min="15" max="15" width="7.421875" style="0" customWidth="1"/>
  </cols>
  <sheetData>
    <row r="1" spans="1:15" ht="12.75">
      <c r="A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2"/>
      <c r="C2" s="188" t="s">
        <v>316</v>
      </c>
      <c r="D2" s="188"/>
      <c r="E2" s="188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67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>
      <c r="A4" s="167"/>
      <c r="B4" s="207" t="s">
        <v>317</v>
      </c>
      <c r="C4" s="209" t="s">
        <v>318</v>
      </c>
      <c r="D4" s="211" t="s">
        <v>319</v>
      </c>
      <c r="E4" s="211"/>
      <c r="F4" s="212"/>
      <c r="G4" s="62"/>
      <c r="H4" s="62"/>
      <c r="I4" s="62"/>
      <c r="J4" s="62"/>
      <c r="K4" s="64"/>
      <c r="L4" s="57"/>
      <c r="M4" s="62"/>
      <c r="N4" s="62"/>
      <c r="O4" s="2"/>
    </row>
    <row r="5" spans="1:15" ht="30.75" thickBot="1">
      <c r="A5" s="166"/>
      <c r="B5" s="208"/>
      <c r="C5" s="210"/>
      <c r="D5" s="189" t="s">
        <v>320</v>
      </c>
      <c r="E5" s="189" t="s">
        <v>321</v>
      </c>
      <c r="F5" s="190" t="s">
        <v>322</v>
      </c>
      <c r="G5" s="62"/>
      <c r="H5" s="62"/>
      <c r="I5" s="62"/>
      <c r="J5" s="62"/>
      <c r="K5" s="64"/>
      <c r="L5" s="57"/>
      <c r="M5" s="62"/>
      <c r="N5" s="62"/>
      <c r="O5" s="2"/>
    </row>
    <row r="6" spans="1:15" ht="13.5">
      <c r="A6" s="169"/>
      <c r="B6" s="191">
        <v>1</v>
      </c>
      <c r="C6" s="191" t="s">
        <v>107</v>
      </c>
      <c r="D6" s="192">
        <v>155.33</v>
      </c>
      <c r="E6" s="192">
        <v>105.94</v>
      </c>
      <c r="F6" s="193">
        <f aca="true" t="shared" si="0" ref="F6:F11">SUM(D6:E6)</f>
        <v>261.27</v>
      </c>
      <c r="G6" s="62"/>
      <c r="H6" s="169"/>
      <c r="I6" s="62"/>
      <c r="J6" s="62"/>
      <c r="K6" s="62"/>
      <c r="L6" s="62"/>
      <c r="M6" s="62"/>
      <c r="N6" s="62"/>
      <c r="O6" s="2"/>
    </row>
    <row r="7" spans="1:15" ht="13.5">
      <c r="A7" s="187"/>
      <c r="B7" s="194">
        <v>2</v>
      </c>
      <c r="C7" s="195" t="s">
        <v>147</v>
      </c>
      <c r="D7" s="196">
        <v>85</v>
      </c>
      <c r="E7" s="196">
        <v>41</v>
      </c>
      <c r="F7" s="197">
        <f t="shared" si="0"/>
        <v>126</v>
      </c>
      <c r="G7" s="62"/>
      <c r="H7" s="58"/>
      <c r="I7" s="58"/>
      <c r="J7" s="62"/>
      <c r="K7" s="62"/>
      <c r="L7" s="62"/>
      <c r="M7" s="62"/>
      <c r="N7" s="62"/>
      <c r="O7" s="2"/>
    </row>
    <row r="8" spans="1:15" ht="13.5">
      <c r="A8" s="76"/>
      <c r="B8" s="194">
        <v>3</v>
      </c>
      <c r="C8" s="194" t="s">
        <v>108</v>
      </c>
      <c r="D8" s="196">
        <v>90</v>
      </c>
      <c r="E8" s="196">
        <v>36</v>
      </c>
      <c r="F8" s="197">
        <f t="shared" si="0"/>
        <v>126</v>
      </c>
      <c r="G8" s="62"/>
      <c r="H8" s="62"/>
      <c r="I8" s="62"/>
      <c r="J8" s="62"/>
      <c r="K8" s="62"/>
      <c r="L8" s="62"/>
      <c r="M8" s="62"/>
      <c r="N8" s="62"/>
      <c r="O8" s="2"/>
    </row>
    <row r="9" spans="1:15" ht="13.5">
      <c r="A9" s="170"/>
      <c r="B9" s="194">
        <v>4</v>
      </c>
      <c r="C9" s="198" t="s">
        <v>323</v>
      </c>
      <c r="D9" s="196">
        <v>275</v>
      </c>
      <c r="E9" s="196">
        <v>135</v>
      </c>
      <c r="F9" s="197">
        <f t="shared" si="0"/>
        <v>410</v>
      </c>
      <c r="G9" s="62"/>
      <c r="H9" s="65"/>
      <c r="I9" s="65"/>
      <c r="J9" s="65"/>
      <c r="K9" s="65"/>
      <c r="L9" s="62"/>
      <c r="M9" s="62"/>
      <c r="N9" s="62"/>
      <c r="O9" s="2"/>
    </row>
    <row r="10" spans="1:15" ht="12.75">
      <c r="A10" s="171"/>
      <c r="B10" s="194">
        <v>5</v>
      </c>
      <c r="C10" s="194" t="s">
        <v>324</v>
      </c>
      <c r="D10" s="196">
        <v>283.76</v>
      </c>
      <c r="E10" s="196">
        <v>114</v>
      </c>
      <c r="F10" s="199">
        <f t="shared" si="0"/>
        <v>397.76</v>
      </c>
      <c r="G10" s="62"/>
      <c r="H10" s="66"/>
      <c r="I10" s="62"/>
      <c r="J10" s="62"/>
      <c r="K10" s="66"/>
      <c r="L10" s="62"/>
      <c r="M10" s="62"/>
      <c r="N10" s="62"/>
      <c r="O10" s="2"/>
    </row>
    <row r="11" spans="1:15" ht="13.5" thickBot="1">
      <c r="A11" s="171"/>
      <c r="B11" s="200">
        <v>6</v>
      </c>
      <c r="C11" s="200" t="s">
        <v>325</v>
      </c>
      <c r="D11" s="201">
        <v>185.04</v>
      </c>
      <c r="E11" s="201">
        <v>85</v>
      </c>
      <c r="F11" s="202">
        <f t="shared" si="0"/>
        <v>270.03999999999996</v>
      </c>
      <c r="G11" s="62"/>
      <c r="H11" s="66"/>
      <c r="I11" s="62"/>
      <c r="J11" s="62"/>
      <c r="K11" s="66"/>
      <c r="L11" s="62"/>
      <c r="M11" s="62"/>
      <c r="N11" s="62"/>
      <c r="O11" s="2"/>
    </row>
    <row r="12" spans="1:15" ht="12.75">
      <c r="A12" s="66"/>
      <c r="G12" s="62"/>
      <c r="H12" s="66"/>
      <c r="I12" s="62"/>
      <c r="J12" s="62"/>
      <c r="K12" s="66"/>
      <c r="L12" s="62"/>
      <c r="M12" s="62"/>
      <c r="N12" s="62"/>
      <c r="O12" s="2"/>
    </row>
    <row r="13" spans="1:15" ht="15">
      <c r="A13" s="66"/>
      <c r="C13" s="203" t="s">
        <v>326</v>
      </c>
      <c r="D13" s="203"/>
      <c r="E13" s="204"/>
      <c r="G13" s="62"/>
      <c r="H13" s="66"/>
      <c r="I13" s="62"/>
      <c r="J13" s="62"/>
      <c r="K13" s="66"/>
      <c r="L13" s="62"/>
      <c r="M13" s="62"/>
      <c r="N13" s="62"/>
      <c r="O13" s="2"/>
    </row>
    <row r="14" spans="1:15" ht="15">
      <c r="A14" s="66"/>
      <c r="C14" s="203" t="s">
        <v>327</v>
      </c>
      <c r="D14" s="203"/>
      <c r="G14" s="62"/>
      <c r="H14" s="67"/>
      <c r="I14" s="67"/>
      <c r="J14" s="67"/>
      <c r="K14" s="67"/>
      <c r="L14" s="62"/>
      <c r="M14" s="62"/>
      <c r="N14" s="62"/>
      <c r="O14" s="2"/>
    </row>
    <row r="15" spans="1:15" ht="18" customHeight="1">
      <c r="A15" s="66"/>
      <c r="C15" s="205"/>
      <c r="G15" s="62"/>
      <c r="H15" s="58"/>
      <c r="I15" s="58"/>
      <c r="J15" s="62"/>
      <c r="K15" s="67"/>
      <c r="L15" s="62"/>
      <c r="M15" s="62"/>
      <c r="N15" s="62"/>
      <c r="O15" s="2"/>
    </row>
    <row r="16" spans="1:15" ht="15">
      <c r="A16" s="173"/>
      <c r="C16" s="206"/>
      <c r="G16" s="58"/>
      <c r="H16" s="62"/>
      <c r="I16" s="62"/>
      <c r="J16" s="62"/>
      <c r="K16" s="62"/>
      <c r="L16" s="62"/>
      <c r="M16" s="62"/>
      <c r="N16" s="62"/>
      <c r="O16" s="2"/>
    </row>
    <row r="17" spans="1:15" ht="15" customHeight="1">
      <c r="A17" s="62"/>
      <c r="C17" s="205"/>
      <c r="G17" s="58"/>
      <c r="H17" s="62"/>
      <c r="I17" s="62"/>
      <c r="J17" s="62"/>
      <c r="K17" s="62"/>
      <c r="L17" s="62"/>
      <c r="M17" s="62"/>
      <c r="N17" s="62"/>
      <c r="O17" s="2"/>
    </row>
    <row r="18" spans="1:15" ht="15" customHeight="1">
      <c r="A18" s="187"/>
      <c r="C18" s="205"/>
      <c r="G18" s="59"/>
      <c r="H18" s="62"/>
      <c r="I18" s="62"/>
      <c r="J18" s="62"/>
      <c r="K18" s="62"/>
      <c r="L18" s="62"/>
      <c r="M18" s="62"/>
      <c r="N18" s="62"/>
      <c r="O18" s="2"/>
    </row>
    <row r="19" spans="1:15" ht="24" customHeight="1">
      <c r="A19" s="76"/>
      <c r="C19" s="205"/>
      <c r="G19" s="59"/>
      <c r="H19" s="62"/>
      <c r="I19" s="62"/>
      <c r="J19" s="62"/>
      <c r="K19" s="62"/>
      <c r="L19" s="62"/>
      <c r="M19" s="62"/>
      <c r="N19" s="62"/>
      <c r="O19" s="2"/>
    </row>
    <row r="20" spans="1:15" ht="13.5">
      <c r="A20" s="170"/>
      <c r="B20" s="170"/>
      <c r="C20" s="170"/>
      <c r="D20" s="76"/>
      <c r="E20" s="76"/>
      <c r="F20" s="66"/>
      <c r="G20" s="62"/>
      <c r="H20" s="62"/>
      <c r="I20" s="62"/>
      <c r="J20" s="62"/>
      <c r="K20" s="62"/>
      <c r="L20" s="62"/>
      <c r="M20" s="62"/>
      <c r="N20" s="62"/>
      <c r="O20" s="2"/>
    </row>
    <row r="21" spans="1:15" ht="13.5">
      <c r="A21" s="171"/>
      <c r="B21" s="171"/>
      <c r="C21" s="172"/>
      <c r="D21" s="60"/>
      <c r="E21" s="60"/>
      <c r="F21" s="60"/>
      <c r="G21" s="62"/>
      <c r="H21" s="62"/>
      <c r="I21" s="62"/>
      <c r="J21" s="62"/>
      <c r="K21" s="62"/>
      <c r="L21" s="62"/>
      <c r="M21" s="62"/>
      <c r="N21" s="62"/>
      <c r="O21" s="2"/>
    </row>
    <row r="22" spans="1:15" ht="13.5">
      <c r="A22" s="171"/>
      <c r="B22" s="171"/>
      <c r="C22" s="172"/>
      <c r="D22" s="60"/>
      <c r="E22" s="60"/>
      <c r="F22" s="60"/>
      <c r="G22" s="62"/>
      <c r="H22" s="62"/>
      <c r="I22" s="62"/>
      <c r="J22" s="62"/>
      <c r="K22" s="62"/>
      <c r="L22" s="62"/>
      <c r="M22" s="62"/>
      <c r="N22" s="62"/>
      <c r="O22" s="2"/>
    </row>
    <row r="23" spans="1:15" ht="13.5">
      <c r="A23" s="66"/>
      <c r="B23" s="171"/>
      <c r="C23" s="172"/>
      <c r="D23" s="75"/>
      <c r="E23" s="76"/>
      <c r="F23" s="76"/>
      <c r="G23" s="58"/>
      <c r="H23" s="62"/>
      <c r="I23" s="62"/>
      <c r="J23" s="62"/>
      <c r="K23" s="62"/>
      <c r="L23" s="62"/>
      <c r="M23" s="62"/>
      <c r="N23" s="62"/>
      <c r="O23" s="2"/>
    </row>
    <row r="24" spans="1:15" ht="13.5">
      <c r="A24" s="66"/>
      <c r="B24" s="171"/>
      <c r="C24" s="172"/>
      <c r="D24" s="75"/>
      <c r="E24" s="76"/>
      <c r="F24" s="76"/>
      <c r="G24" s="58"/>
      <c r="H24" s="62"/>
      <c r="I24" s="62"/>
      <c r="J24" s="62"/>
      <c r="K24" s="62"/>
      <c r="L24" s="62"/>
      <c r="M24" s="62"/>
      <c r="N24" s="62"/>
      <c r="O24" s="2"/>
    </row>
    <row r="25" spans="1:15" ht="13.5">
      <c r="A25" s="66"/>
      <c r="B25" s="171"/>
      <c r="C25" s="172"/>
      <c r="D25" s="75"/>
      <c r="E25" s="75"/>
      <c r="F25" s="75"/>
      <c r="G25" s="58"/>
      <c r="H25" s="62"/>
      <c r="I25" s="62"/>
      <c r="J25" s="62"/>
      <c r="K25" s="62"/>
      <c r="L25" s="62"/>
      <c r="M25" s="62"/>
      <c r="N25" s="62"/>
      <c r="O25" s="2"/>
    </row>
    <row r="26" spans="1:15" ht="13.5">
      <c r="A26" s="66"/>
      <c r="B26" s="171"/>
      <c r="C26" s="172"/>
      <c r="D26" s="75"/>
      <c r="E26" s="75"/>
      <c r="F26" s="75"/>
      <c r="G26" s="58"/>
      <c r="H26" s="62"/>
      <c r="I26" s="62"/>
      <c r="J26" s="62"/>
      <c r="K26" s="62"/>
      <c r="L26" s="62"/>
      <c r="M26" s="62"/>
      <c r="N26" s="62"/>
      <c r="O26" s="2"/>
    </row>
    <row r="27" spans="1:15" ht="13.5">
      <c r="A27" s="173"/>
      <c r="B27" s="171"/>
      <c r="C27" s="174"/>
      <c r="D27" s="174"/>
      <c r="E27" s="171"/>
      <c r="F27" s="175"/>
      <c r="G27" s="58"/>
      <c r="H27" s="57"/>
      <c r="I27" s="62"/>
      <c r="J27" s="62"/>
      <c r="K27" s="62"/>
      <c r="L27" s="62"/>
      <c r="M27" s="62"/>
      <c r="N27" s="62"/>
      <c r="O27" s="2"/>
    </row>
    <row r="28" spans="1:15" ht="13.5">
      <c r="A28" s="62"/>
      <c r="B28" s="62"/>
      <c r="C28" s="62"/>
      <c r="D28" s="62"/>
      <c r="E28" s="62"/>
      <c r="F28" s="62"/>
      <c r="G28" s="58"/>
      <c r="H28" s="57"/>
      <c r="I28" s="62"/>
      <c r="J28" s="62"/>
      <c r="K28" s="62"/>
      <c r="L28" s="62"/>
      <c r="M28" s="62"/>
      <c r="N28" s="62"/>
      <c r="O28" s="2"/>
    </row>
    <row r="29" spans="1:15" ht="13.5">
      <c r="A29" s="74"/>
      <c r="B29" s="168"/>
      <c r="C29" s="62"/>
      <c r="D29" s="62"/>
      <c r="E29" s="62"/>
      <c r="F29" s="62"/>
      <c r="G29" s="58"/>
      <c r="H29" s="57"/>
      <c r="I29" s="62"/>
      <c r="J29" s="62"/>
      <c r="K29" s="62"/>
      <c r="L29" s="62"/>
      <c r="M29" s="62"/>
      <c r="N29" s="62"/>
      <c r="O29" s="2"/>
    </row>
    <row r="30" spans="1:15" ht="13.5">
      <c r="A30" s="168"/>
      <c r="B30" s="176"/>
      <c r="C30" s="176"/>
      <c r="D30" s="176"/>
      <c r="E30" s="62"/>
      <c r="F30" s="62"/>
      <c r="G30" s="68"/>
      <c r="H30" s="57"/>
      <c r="I30" s="62"/>
      <c r="J30" s="62"/>
      <c r="K30" s="62"/>
      <c r="L30" s="62"/>
      <c r="M30" s="62"/>
      <c r="N30" s="62"/>
      <c r="O30" s="2"/>
    </row>
    <row r="31" spans="1:15" ht="13.5">
      <c r="A31" s="171"/>
      <c r="B31" s="175"/>
      <c r="C31" s="175"/>
      <c r="D31" s="175"/>
      <c r="E31" s="66"/>
      <c r="F31" s="66"/>
      <c r="G31" s="68"/>
      <c r="H31" s="57"/>
      <c r="I31" s="62"/>
      <c r="J31" s="62"/>
      <c r="K31" s="62"/>
      <c r="L31" s="62"/>
      <c r="M31" s="62"/>
      <c r="N31" s="62"/>
      <c r="O31" s="2"/>
    </row>
    <row r="32" spans="1:15" ht="13.5">
      <c r="A32" s="171"/>
      <c r="B32" s="175"/>
      <c r="C32" s="175"/>
      <c r="D32" s="175"/>
      <c r="E32" s="66"/>
      <c r="F32" s="66"/>
      <c r="G32" s="68"/>
      <c r="H32" s="57"/>
      <c r="I32" s="62"/>
      <c r="J32" s="62"/>
      <c r="K32" s="62"/>
      <c r="L32" s="62"/>
      <c r="M32" s="62"/>
      <c r="N32" s="62"/>
      <c r="O32" s="2"/>
    </row>
    <row r="33" spans="1:15" ht="13.5">
      <c r="A33" s="66"/>
      <c r="B33" s="175"/>
      <c r="C33" s="177"/>
      <c r="D33" s="175"/>
      <c r="E33" s="66"/>
      <c r="F33" s="61"/>
      <c r="G33" s="57"/>
      <c r="H33" s="2"/>
      <c r="I33" s="2"/>
      <c r="J33" s="2"/>
      <c r="K33" s="2"/>
      <c r="L33" s="2"/>
      <c r="M33" s="2"/>
      <c r="N33" s="2"/>
      <c r="O33" s="2"/>
    </row>
    <row r="34" spans="1:15" ht="13.5">
      <c r="A34" s="66"/>
      <c r="B34" s="175"/>
      <c r="C34" s="177"/>
      <c r="D34" s="175"/>
      <c r="E34" s="66"/>
      <c r="F34" s="61"/>
      <c r="G34" s="57"/>
      <c r="H34" s="2"/>
      <c r="I34" s="2"/>
      <c r="J34" s="2"/>
      <c r="K34" s="2"/>
      <c r="L34" s="2"/>
      <c r="M34" s="2"/>
      <c r="N34" s="2"/>
      <c r="O34" s="2"/>
    </row>
    <row r="35" spans="1:15" ht="13.5">
      <c r="A35" s="66"/>
      <c r="B35" s="175"/>
      <c r="C35" s="177"/>
      <c r="D35" s="175"/>
      <c r="E35" s="66"/>
      <c r="F35" s="61"/>
      <c r="G35" s="57"/>
      <c r="H35" s="2"/>
      <c r="I35" s="2"/>
      <c r="J35" s="2"/>
      <c r="K35" s="2"/>
      <c r="L35" s="2"/>
      <c r="M35" s="2"/>
      <c r="N35" s="2"/>
      <c r="O35" s="2"/>
    </row>
    <row r="36" spans="1:15" ht="13.5">
      <c r="A36" s="66"/>
      <c r="B36" s="175"/>
      <c r="C36" s="177"/>
      <c r="D36" s="175"/>
      <c r="E36" s="66"/>
      <c r="F36" s="61"/>
      <c r="G36" s="57"/>
      <c r="H36" s="2"/>
      <c r="I36" s="2"/>
      <c r="J36" s="2"/>
      <c r="K36" s="2"/>
      <c r="L36" s="2"/>
      <c r="M36" s="2"/>
      <c r="N36" s="2"/>
      <c r="O36" s="2"/>
    </row>
    <row r="37" spans="1:15" ht="13.5">
      <c r="A37" s="173"/>
      <c r="B37" s="175"/>
      <c r="C37" s="177"/>
      <c r="D37" s="177"/>
      <c r="E37" s="60"/>
      <c r="F37" s="57"/>
      <c r="G37" s="57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74"/>
      <c r="B40" s="87"/>
      <c r="C40" s="9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>
      <c r="A41" s="178"/>
      <c r="B41" s="179"/>
      <c r="C41" s="180"/>
      <c r="D41" s="181"/>
      <c r="E41" s="181"/>
      <c r="F41" s="179"/>
      <c r="G41" s="179"/>
      <c r="H41" s="179"/>
      <c r="I41" s="182"/>
      <c r="J41" s="182"/>
      <c r="K41" s="182"/>
      <c r="L41" s="182"/>
      <c r="M41" s="182"/>
      <c r="N41" s="182"/>
      <c r="O41" s="2"/>
    </row>
    <row r="42" spans="1:15" ht="13.5">
      <c r="A42" s="171"/>
      <c r="B42" s="183"/>
      <c r="C42" s="184"/>
      <c r="D42" s="185"/>
      <c r="E42" s="185"/>
      <c r="F42" s="183"/>
      <c r="G42" s="183"/>
      <c r="H42" s="183"/>
      <c r="I42" s="183"/>
      <c r="J42" s="183"/>
      <c r="K42" s="183"/>
      <c r="L42" s="183"/>
      <c r="M42" s="183"/>
      <c r="N42" s="186"/>
      <c r="O42" s="2"/>
    </row>
    <row r="43" spans="1:15" ht="13.5">
      <c r="A43" s="171"/>
      <c r="B43" s="183"/>
      <c r="C43" s="184"/>
      <c r="D43" s="185"/>
      <c r="E43" s="185"/>
      <c r="F43" s="183"/>
      <c r="G43" s="183"/>
      <c r="H43" s="183"/>
      <c r="I43" s="183"/>
      <c r="J43" s="183"/>
      <c r="K43" s="183"/>
      <c r="L43" s="183"/>
      <c r="M43" s="183"/>
      <c r="N43" s="186"/>
      <c r="O43" s="2"/>
    </row>
    <row r="44" spans="1:15" ht="13.5">
      <c r="A44" s="66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6"/>
      <c r="O44" s="2"/>
    </row>
    <row r="45" spans="1:15" ht="13.5">
      <c r="A45" s="6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6"/>
      <c r="O45" s="2"/>
    </row>
    <row r="46" spans="1:15" ht="13.5">
      <c r="A46" s="66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6"/>
      <c r="O46" s="2"/>
    </row>
    <row r="47" spans="1:15" ht="13.5">
      <c r="A47" s="66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6"/>
      <c r="O47" s="2"/>
    </row>
    <row r="48" spans="1:15" ht="13.5">
      <c r="A48" s="178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74"/>
      <c r="B50" s="87"/>
      <c r="C50" s="9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178"/>
      <c r="B51" s="179"/>
      <c r="C51" s="180"/>
      <c r="D51" s="181"/>
      <c r="E51" s="181"/>
      <c r="F51" s="179"/>
      <c r="G51" s="179"/>
      <c r="H51" s="179"/>
      <c r="I51" s="182"/>
      <c r="J51" s="182"/>
      <c r="K51" s="182"/>
      <c r="L51" s="182"/>
      <c r="M51" s="182"/>
      <c r="N51" s="182"/>
      <c r="O51" s="2"/>
    </row>
    <row r="52" spans="1:15" ht="13.5">
      <c r="A52" s="171"/>
      <c r="B52" s="183"/>
      <c r="C52" s="184"/>
      <c r="D52" s="185"/>
      <c r="E52" s="185"/>
      <c r="F52" s="183"/>
      <c r="G52" s="183"/>
      <c r="H52" s="183"/>
      <c r="I52" s="183"/>
      <c r="J52" s="183"/>
      <c r="K52" s="183"/>
      <c r="L52" s="183"/>
      <c r="M52" s="183"/>
      <c r="N52" s="186"/>
      <c r="O52" s="2"/>
    </row>
    <row r="53" spans="1:15" ht="13.5">
      <c r="A53" s="171"/>
      <c r="B53" s="183"/>
      <c r="C53" s="184"/>
      <c r="D53" s="185"/>
      <c r="E53" s="185"/>
      <c r="F53" s="183"/>
      <c r="G53" s="183"/>
      <c r="H53" s="183"/>
      <c r="I53" s="183"/>
      <c r="J53" s="183"/>
      <c r="K53" s="183"/>
      <c r="L53" s="183"/>
      <c r="M53" s="183"/>
      <c r="N53" s="186"/>
      <c r="O53" s="2"/>
    </row>
    <row r="54" spans="1:15" ht="13.5">
      <c r="A54" s="66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6"/>
      <c r="O54" s="2"/>
    </row>
    <row r="55" spans="1:15" ht="13.5">
      <c r="A55" s="66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6"/>
      <c r="O55" s="2"/>
    </row>
    <row r="56" spans="1:15" ht="13.5">
      <c r="A56" s="66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6"/>
      <c r="O56" s="2"/>
    </row>
    <row r="57" spans="1:15" ht="13.5">
      <c r="A57" s="66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6"/>
      <c r="O57" s="2"/>
    </row>
    <row r="58" spans="1:15" ht="13.5">
      <c r="A58" s="178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74"/>
      <c r="B60" s="87"/>
      <c r="C60" s="9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178"/>
      <c r="B61" s="179"/>
      <c r="C61" s="180"/>
      <c r="D61" s="181"/>
      <c r="E61" s="181"/>
      <c r="F61" s="179"/>
      <c r="G61" s="179"/>
      <c r="H61" s="179"/>
      <c r="I61" s="182"/>
      <c r="J61" s="182"/>
      <c r="K61" s="182"/>
      <c r="L61" s="182"/>
      <c r="M61" s="182"/>
      <c r="N61" s="182"/>
      <c r="O61" s="2"/>
    </row>
    <row r="62" spans="1:15" ht="13.5">
      <c r="A62" s="171"/>
      <c r="B62" s="183"/>
      <c r="C62" s="184"/>
      <c r="D62" s="185"/>
      <c r="E62" s="185"/>
      <c r="F62" s="183"/>
      <c r="G62" s="183"/>
      <c r="H62" s="183"/>
      <c r="I62" s="183"/>
      <c r="J62" s="183"/>
      <c r="K62" s="183"/>
      <c r="L62" s="183"/>
      <c r="M62" s="183"/>
      <c r="N62" s="186"/>
      <c r="O62" s="2"/>
    </row>
    <row r="63" spans="1:15" ht="13.5">
      <c r="A63" s="171"/>
      <c r="B63" s="183"/>
      <c r="C63" s="184"/>
      <c r="D63" s="185"/>
      <c r="E63" s="185"/>
      <c r="F63" s="183"/>
      <c r="G63" s="183"/>
      <c r="H63" s="183"/>
      <c r="I63" s="183"/>
      <c r="J63" s="183"/>
      <c r="K63" s="183"/>
      <c r="L63" s="183"/>
      <c r="M63" s="183"/>
      <c r="N63" s="186"/>
      <c r="O63" s="2"/>
    </row>
    <row r="64" spans="1:15" ht="13.5">
      <c r="A64" s="66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6"/>
      <c r="O64" s="2"/>
    </row>
    <row r="65" spans="1:15" ht="13.5">
      <c r="A65" s="66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6"/>
      <c r="O65" s="2"/>
    </row>
    <row r="66" spans="1:15" ht="13.5">
      <c r="A66" s="66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6"/>
      <c r="O66" s="2"/>
    </row>
    <row r="67" spans="1:15" ht="13.5">
      <c r="A67" s="66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6"/>
      <c r="O67" s="2"/>
    </row>
    <row r="68" spans="1:15" ht="13.5">
      <c r="A68" s="178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74"/>
      <c r="B70" s="87"/>
      <c r="C70" s="9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178"/>
      <c r="B71" s="179"/>
      <c r="C71" s="180"/>
      <c r="D71" s="181"/>
      <c r="E71" s="181"/>
      <c r="F71" s="179"/>
      <c r="G71" s="179"/>
      <c r="H71" s="179"/>
      <c r="I71" s="182"/>
      <c r="J71" s="182"/>
      <c r="K71" s="182"/>
      <c r="L71" s="182"/>
      <c r="M71" s="182"/>
      <c r="N71" s="182"/>
      <c r="O71" s="2"/>
    </row>
    <row r="72" spans="1:15" ht="13.5">
      <c r="A72" s="171"/>
      <c r="B72" s="183"/>
      <c r="C72" s="184"/>
      <c r="D72" s="185"/>
      <c r="E72" s="185"/>
      <c r="F72" s="183"/>
      <c r="G72" s="183"/>
      <c r="H72" s="183"/>
      <c r="I72" s="183"/>
      <c r="J72" s="183"/>
      <c r="K72" s="183"/>
      <c r="L72" s="183"/>
      <c r="M72" s="183"/>
      <c r="N72" s="186"/>
      <c r="O72" s="2"/>
    </row>
    <row r="73" spans="1:15" ht="13.5">
      <c r="A73" s="171"/>
      <c r="B73" s="183"/>
      <c r="C73" s="184"/>
      <c r="D73" s="185"/>
      <c r="E73" s="185"/>
      <c r="F73" s="183"/>
      <c r="G73" s="183"/>
      <c r="H73" s="183"/>
      <c r="I73" s="183"/>
      <c r="J73" s="183"/>
      <c r="K73" s="183"/>
      <c r="L73" s="183"/>
      <c r="M73" s="183"/>
      <c r="N73" s="186"/>
      <c r="O73" s="2"/>
    </row>
    <row r="74" spans="1:15" ht="13.5">
      <c r="A74" s="66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6"/>
      <c r="O74" s="2"/>
    </row>
    <row r="75" spans="1:15" ht="13.5">
      <c r="A75" s="66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6"/>
      <c r="O75" s="2"/>
    </row>
    <row r="76" spans="1:15" ht="13.5">
      <c r="A76" s="66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6"/>
      <c r="O76" s="2"/>
    </row>
    <row r="77" spans="1:15" ht="13.5">
      <c r="A77" s="66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6"/>
      <c r="O77" s="2"/>
    </row>
    <row r="78" spans="1:15" ht="13.5">
      <c r="A78" s="178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74"/>
      <c r="B80" s="87"/>
      <c r="C80" s="9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178"/>
      <c r="B81" s="179"/>
      <c r="C81" s="180"/>
      <c r="D81" s="181"/>
      <c r="E81" s="181"/>
      <c r="F81" s="179"/>
      <c r="G81" s="179"/>
      <c r="H81" s="179"/>
      <c r="I81" s="182"/>
      <c r="J81" s="182"/>
      <c r="K81" s="182"/>
      <c r="L81" s="182"/>
      <c r="M81" s="182"/>
      <c r="N81" s="182"/>
      <c r="O81" s="2"/>
    </row>
    <row r="82" spans="1:15" ht="13.5">
      <c r="A82" s="171"/>
      <c r="B82" s="183"/>
      <c r="C82" s="184"/>
      <c r="D82" s="185"/>
      <c r="E82" s="185"/>
      <c r="F82" s="183"/>
      <c r="G82" s="183"/>
      <c r="H82" s="183"/>
      <c r="I82" s="183"/>
      <c r="J82" s="183"/>
      <c r="K82" s="183"/>
      <c r="L82" s="183"/>
      <c r="M82" s="183"/>
      <c r="N82" s="186"/>
      <c r="O82" s="2"/>
    </row>
    <row r="83" spans="1:15" ht="13.5">
      <c r="A83" s="171"/>
      <c r="B83" s="183"/>
      <c r="C83" s="184"/>
      <c r="D83" s="185"/>
      <c r="E83" s="185"/>
      <c r="F83" s="183"/>
      <c r="G83" s="183"/>
      <c r="H83" s="183"/>
      <c r="I83" s="183"/>
      <c r="J83" s="183"/>
      <c r="K83" s="183"/>
      <c r="L83" s="183"/>
      <c r="M83" s="183"/>
      <c r="N83" s="186"/>
      <c r="O83" s="2"/>
    </row>
    <row r="84" spans="1:15" ht="13.5">
      <c r="A84" s="66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6"/>
      <c r="O84" s="2"/>
    </row>
    <row r="85" spans="1:15" ht="13.5">
      <c r="A85" s="66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6"/>
      <c r="O85" s="2"/>
    </row>
    <row r="86" spans="1:15" ht="13.5">
      <c r="A86" s="66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6"/>
      <c r="O86" s="2"/>
    </row>
    <row r="87" spans="1:15" ht="13.5">
      <c r="A87" s="66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6"/>
      <c r="O87" s="2"/>
    </row>
    <row r="88" spans="1:15" ht="13.5">
      <c r="A88" s="178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sheetProtection/>
  <mergeCells count="3">
    <mergeCell ref="B4:B5"/>
    <mergeCell ref="C4:C5"/>
    <mergeCell ref="D4:F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6"/>
  <sheetViews>
    <sheetView zoomScalePageLayoutView="0" workbookViewId="0" topLeftCell="A1">
      <selection activeCell="F103" sqref="F103"/>
    </sheetView>
  </sheetViews>
  <sheetFormatPr defaultColWidth="9.140625" defaultRowHeight="12.75"/>
  <cols>
    <col min="1" max="1" width="13.7109375" style="0" customWidth="1"/>
    <col min="2" max="2" width="16.7109375" style="0" customWidth="1"/>
    <col min="3" max="3" width="17.7109375" style="0" customWidth="1"/>
    <col min="4" max="4" width="19.28125" style="0" customWidth="1"/>
    <col min="5" max="5" width="13.28125" style="0" customWidth="1"/>
    <col min="6" max="6" width="20.421875" style="0" customWidth="1"/>
    <col min="7" max="7" width="6.28125" style="0" customWidth="1"/>
    <col min="8" max="8" width="27.7109375" style="0" customWidth="1"/>
    <col min="9" max="9" width="7.421875" style="0" customWidth="1"/>
  </cols>
  <sheetData>
    <row r="2" spans="2:6" ht="12.75">
      <c r="B2" s="4" t="s">
        <v>61</v>
      </c>
      <c r="C2" s="4"/>
      <c r="D2" s="128"/>
      <c r="E2" s="5">
        <f>G24+C45+D54</f>
        <v>275</v>
      </c>
      <c r="F2" s="40" t="s">
        <v>174</v>
      </c>
    </row>
    <row r="3" spans="1:9" ht="12.75">
      <c r="A3" s="128"/>
      <c r="B3" s="4" t="s">
        <v>62</v>
      </c>
      <c r="C3" s="4"/>
      <c r="D3" s="128"/>
      <c r="E3" s="155">
        <f>D98</f>
        <v>135</v>
      </c>
      <c r="F3" s="128"/>
      <c r="G3" s="128"/>
      <c r="H3" s="128"/>
      <c r="I3" s="128"/>
    </row>
    <row r="4" spans="1:9" ht="12.75">
      <c r="A4" s="128"/>
      <c r="B4" s="4"/>
      <c r="C4" s="4"/>
      <c r="D4" s="25"/>
      <c r="E4" s="70">
        <f>SUM(E2:E3)</f>
        <v>410</v>
      </c>
      <c r="F4" s="128"/>
      <c r="G4" s="128"/>
      <c r="H4" s="128"/>
      <c r="I4" s="128"/>
    </row>
    <row r="5" spans="1:9" ht="12.75">
      <c r="A5" s="1" t="s">
        <v>68</v>
      </c>
      <c r="B5" s="42"/>
      <c r="C5" s="42"/>
      <c r="D5" s="128"/>
      <c r="E5" s="37"/>
      <c r="F5" s="128"/>
      <c r="G5" s="128"/>
      <c r="H5" s="128"/>
      <c r="I5" s="128"/>
    </row>
    <row r="6" spans="1:9" ht="15" customHeight="1">
      <c r="A6" s="38" t="s">
        <v>69</v>
      </c>
      <c r="B6" s="128"/>
      <c r="C6" s="128"/>
      <c r="D6" s="128"/>
      <c r="E6" s="128"/>
      <c r="F6" s="128"/>
      <c r="G6" s="128"/>
      <c r="H6" s="128"/>
      <c r="I6" s="128"/>
    </row>
    <row r="7" spans="1:9" ht="33.75" customHeight="1">
      <c r="A7" s="6" t="s">
        <v>3</v>
      </c>
      <c r="B7" s="6" t="s">
        <v>10</v>
      </c>
      <c r="C7" s="7" t="s">
        <v>52</v>
      </c>
      <c r="D7" s="7" t="s">
        <v>4</v>
      </c>
      <c r="E7" s="7" t="s">
        <v>5</v>
      </c>
      <c r="F7" s="7" t="s">
        <v>7</v>
      </c>
      <c r="G7" s="7" t="s">
        <v>11</v>
      </c>
      <c r="H7" s="8" t="s">
        <v>8</v>
      </c>
      <c r="I7" s="7" t="s">
        <v>75</v>
      </c>
    </row>
    <row r="8" spans="1:9" ht="24" customHeight="1">
      <c r="A8" s="129" t="s">
        <v>175</v>
      </c>
      <c r="B8" s="10" t="s">
        <v>176</v>
      </c>
      <c r="C8" s="129">
        <v>2014</v>
      </c>
      <c r="D8" s="130" t="s">
        <v>220</v>
      </c>
      <c r="E8" s="129" t="s">
        <v>208</v>
      </c>
      <c r="F8" s="131" t="s">
        <v>224</v>
      </c>
      <c r="G8" s="129">
        <v>20</v>
      </c>
      <c r="H8" s="10" t="s">
        <v>115</v>
      </c>
      <c r="I8" s="129">
        <v>8</v>
      </c>
    </row>
    <row r="9" spans="1:9" ht="32.25" customHeight="1">
      <c r="A9" s="129" t="s">
        <v>97</v>
      </c>
      <c r="B9" s="107" t="s">
        <v>221</v>
      </c>
      <c r="C9" s="129">
        <v>2014</v>
      </c>
      <c r="D9" s="151" t="s">
        <v>279</v>
      </c>
      <c r="E9" s="129"/>
      <c r="F9" s="131" t="s">
        <v>280</v>
      </c>
      <c r="G9" s="129"/>
      <c r="H9" s="10" t="s">
        <v>114</v>
      </c>
      <c r="I9" s="129"/>
    </row>
    <row r="10" spans="1:9" ht="19.5" customHeight="1">
      <c r="A10" s="129" t="s">
        <v>97</v>
      </c>
      <c r="B10" s="130" t="s">
        <v>210</v>
      </c>
      <c r="C10" s="129">
        <v>2014</v>
      </c>
      <c r="D10" s="130" t="s">
        <v>220</v>
      </c>
      <c r="E10" s="129" t="s">
        <v>209</v>
      </c>
      <c r="F10" s="131" t="s">
        <v>224</v>
      </c>
      <c r="G10" s="129">
        <v>10</v>
      </c>
      <c r="H10" s="10" t="s">
        <v>114</v>
      </c>
      <c r="I10" s="129">
        <v>5</v>
      </c>
    </row>
    <row r="11" spans="1:9" ht="24.75" customHeight="1">
      <c r="A11" s="129" t="s">
        <v>97</v>
      </c>
      <c r="B11" s="130" t="s">
        <v>177</v>
      </c>
      <c r="C11" s="129">
        <v>2014</v>
      </c>
      <c r="D11" s="151" t="s">
        <v>290</v>
      </c>
      <c r="E11" s="129" t="s">
        <v>209</v>
      </c>
      <c r="F11" s="131" t="s">
        <v>280</v>
      </c>
      <c r="G11" s="129"/>
      <c r="H11" s="10" t="s">
        <v>114</v>
      </c>
      <c r="I11" s="129"/>
    </row>
    <row r="12" spans="1:9" ht="25.5" customHeight="1">
      <c r="A12" s="33" t="s">
        <v>175</v>
      </c>
      <c r="B12" s="107" t="s">
        <v>281</v>
      </c>
      <c r="C12" s="33">
        <v>2015</v>
      </c>
      <c r="D12" s="108" t="s">
        <v>291</v>
      </c>
      <c r="E12" s="149" t="s">
        <v>282</v>
      </c>
      <c r="F12" s="150" t="s">
        <v>283</v>
      </c>
      <c r="G12" s="33">
        <v>20</v>
      </c>
      <c r="H12" s="107" t="s">
        <v>115</v>
      </c>
      <c r="I12" s="33">
        <v>8</v>
      </c>
    </row>
    <row r="13" spans="1:9" ht="50.25" customHeight="1">
      <c r="A13" s="33" t="s">
        <v>97</v>
      </c>
      <c r="B13" s="107" t="s">
        <v>284</v>
      </c>
      <c r="C13" s="33">
        <v>2015</v>
      </c>
      <c r="D13" s="108" t="s">
        <v>292</v>
      </c>
      <c r="E13" s="149" t="s">
        <v>282</v>
      </c>
      <c r="F13" s="150" t="s">
        <v>283</v>
      </c>
      <c r="G13" s="33"/>
      <c r="H13" s="107" t="s">
        <v>114</v>
      </c>
      <c r="I13" s="33"/>
    </row>
    <row r="14" spans="1:9" ht="54" customHeight="1">
      <c r="A14" s="33" t="s">
        <v>97</v>
      </c>
      <c r="B14" s="107" t="s">
        <v>285</v>
      </c>
      <c r="C14" s="33">
        <v>2015</v>
      </c>
      <c r="D14" s="108" t="s">
        <v>293</v>
      </c>
      <c r="E14" s="149" t="s">
        <v>282</v>
      </c>
      <c r="F14" s="150" t="s">
        <v>283</v>
      </c>
      <c r="G14" s="33"/>
      <c r="H14" s="107" t="s">
        <v>114</v>
      </c>
      <c r="I14" s="33"/>
    </row>
    <row r="15" spans="1:9" ht="24.75" customHeight="1">
      <c r="A15" s="129" t="s">
        <v>178</v>
      </c>
      <c r="B15" s="132" t="s">
        <v>211</v>
      </c>
      <c r="C15" s="129">
        <v>2014</v>
      </c>
      <c r="D15" s="130" t="s">
        <v>220</v>
      </c>
      <c r="E15" s="133" t="s">
        <v>212</v>
      </c>
      <c r="F15" s="131" t="s">
        <v>224</v>
      </c>
      <c r="G15" s="129">
        <v>10</v>
      </c>
      <c r="H15" s="10" t="s">
        <v>114</v>
      </c>
      <c r="I15" s="129">
        <v>3</v>
      </c>
    </row>
    <row r="16" spans="1:9" ht="33" customHeight="1">
      <c r="A16" s="129" t="s">
        <v>175</v>
      </c>
      <c r="B16" s="10" t="s">
        <v>179</v>
      </c>
      <c r="C16" s="152" t="s">
        <v>232</v>
      </c>
      <c r="D16" s="130" t="s">
        <v>220</v>
      </c>
      <c r="E16" s="129" t="s">
        <v>213</v>
      </c>
      <c r="F16" s="131" t="s">
        <v>224</v>
      </c>
      <c r="G16" s="129">
        <v>15</v>
      </c>
      <c r="H16" s="10" t="s">
        <v>118</v>
      </c>
      <c r="I16" s="129">
        <v>4</v>
      </c>
    </row>
    <row r="17" spans="1:9" ht="28.5" customHeight="1">
      <c r="A17" s="129" t="s">
        <v>97</v>
      </c>
      <c r="B17" s="130" t="s">
        <v>214</v>
      </c>
      <c r="C17" s="129">
        <v>2014</v>
      </c>
      <c r="D17" s="130" t="s">
        <v>220</v>
      </c>
      <c r="E17" s="133" t="s">
        <v>215</v>
      </c>
      <c r="F17" s="131" t="s">
        <v>224</v>
      </c>
      <c r="G17" s="129">
        <v>20</v>
      </c>
      <c r="H17" s="10" t="s">
        <v>115</v>
      </c>
      <c r="I17" s="129">
        <v>2</v>
      </c>
    </row>
    <row r="18" spans="1:9" ht="24.75" customHeight="1">
      <c r="A18" s="129" t="s">
        <v>97</v>
      </c>
      <c r="B18" s="132" t="s">
        <v>180</v>
      </c>
      <c r="C18" s="129">
        <v>2014</v>
      </c>
      <c r="D18" s="130" t="s">
        <v>220</v>
      </c>
      <c r="E18" s="133">
        <v>14200135</v>
      </c>
      <c r="F18" s="131" t="s">
        <v>224</v>
      </c>
      <c r="G18" s="129">
        <v>10</v>
      </c>
      <c r="H18" s="10"/>
      <c r="I18" s="129">
        <v>3</v>
      </c>
    </row>
    <row r="19" spans="1:9" ht="23.25" customHeight="1">
      <c r="A19" s="129" t="s">
        <v>97</v>
      </c>
      <c r="B19" s="130" t="s">
        <v>181</v>
      </c>
      <c r="C19" s="129">
        <v>2014</v>
      </c>
      <c r="D19" s="130" t="s">
        <v>220</v>
      </c>
      <c r="E19" s="133" t="s">
        <v>216</v>
      </c>
      <c r="F19" s="131" t="s">
        <v>225</v>
      </c>
      <c r="G19" s="129">
        <v>15</v>
      </c>
      <c r="H19" s="10" t="s">
        <v>118</v>
      </c>
      <c r="I19" s="129">
        <v>1</v>
      </c>
    </row>
    <row r="20" spans="1:9" ht="25.5" customHeight="1">
      <c r="A20" s="33" t="s">
        <v>97</v>
      </c>
      <c r="B20" s="108" t="s">
        <v>181</v>
      </c>
      <c r="C20" s="33">
        <v>2014</v>
      </c>
      <c r="D20" s="108" t="s">
        <v>294</v>
      </c>
      <c r="E20" s="72" t="s">
        <v>298</v>
      </c>
      <c r="F20" s="150" t="s">
        <v>283</v>
      </c>
      <c r="G20" s="33">
        <v>15</v>
      </c>
      <c r="H20" s="107" t="s">
        <v>118</v>
      </c>
      <c r="I20" s="33">
        <v>1</v>
      </c>
    </row>
    <row r="21" spans="1:9" ht="27" customHeight="1">
      <c r="A21" s="129" t="s">
        <v>183</v>
      </c>
      <c r="B21" s="10" t="s">
        <v>182</v>
      </c>
      <c r="C21" s="129">
        <v>2014</v>
      </c>
      <c r="D21" s="130" t="s">
        <v>220</v>
      </c>
      <c r="E21" s="133" t="s">
        <v>217</v>
      </c>
      <c r="F21" s="131" t="s">
        <v>225</v>
      </c>
      <c r="G21" s="129">
        <v>10</v>
      </c>
      <c r="H21" s="10" t="s">
        <v>114</v>
      </c>
      <c r="I21" s="129">
        <v>2</v>
      </c>
    </row>
    <row r="22" spans="1:9" ht="26.25" customHeight="1">
      <c r="A22" s="129" t="s">
        <v>1</v>
      </c>
      <c r="B22" s="10" t="s">
        <v>184</v>
      </c>
      <c r="C22" s="129">
        <v>2014</v>
      </c>
      <c r="D22" s="129" t="s">
        <v>219</v>
      </c>
      <c r="E22" s="133" t="s">
        <v>218</v>
      </c>
      <c r="F22" s="131" t="s">
        <v>225</v>
      </c>
      <c r="G22" s="129">
        <v>20</v>
      </c>
      <c r="H22" s="10" t="s">
        <v>115</v>
      </c>
      <c r="I22" s="129">
        <v>8</v>
      </c>
    </row>
    <row r="23" spans="1:9" ht="24" customHeight="1">
      <c r="A23" s="129" t="s">
        <v>183</v>
      </c>
      <c r="B23" s="10" t="s">
        <v>185</v>
      </c>
      <c r="C23" s="133">
        <v>2014</v>
      </c>
      <c r="D23" s="129" t="s">
        <v>222</v>
      </c>
      <c r="E23" s="133" t="s">
        <v>223</v>
      </c>
      <c r="F23" s="134" t="s">
        <v>237</v>
      </c>
      <c r="G23" s="129">
        <v>10</v>
      </c>
      <c r="H23" s="10" t="s">
        <v>114</v>
      </c>
      <c r="I23" s="129">
        <v>4</v>
      </c>
    </row>
    <row r="24" spans="1:9" ht="21" customHeight="1">
      <c r="A24" s="13" t="s">
        <v>12</v>
      </c>
      <c r="B24" s="6" t="s">
        <v>13</v>
      </c>
      <c r="C24" s="6" t="s">
        <v>13</v>
      </c>
      <c r="D24" s="6" t="s">
        <v>13</v>
      </c>
      <c r="E24" s="6" t="s">
        <v>13</v>
      </c>
      <c r="F24" s="6" t="s">
        <v>13</v>
      </c>
      <c r="G24" s="14">
        <f>SUM(G8:G23)</f>
        <v>175</v>
      </c>
      <c r="H24" s="6" t="s">
        <v>13</v>
      </c>
      <c r="I24" s="135">
        <f>SUM(I8:I23)</f>
        <v>49</v>
      </c>
    </row>
    <row r="25" spans="1:9" ht="12.7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ht="12.75">
      <c r="A26" s="25" t="s">
        <v>286</v>
      </c>
      <c r="B26" s="128"/>
      <c r="C26" s="128"/>
      <c r="D26" s="128"/>
      <c r="E26" s="128"/>
      <c r="F26" s="128"/>
      <c r="G26" s="128"/>
      <c r="H26" s="128"/>
      <c r="I26" s="128"/>
    </row>
    <row r="27" spans="1:9" ht="12.75">
      <c r="A27" s="25" t="s">
        <v>295</v>
      </c>
      <c r="B27" s="128"/>
      <c r="C27" s="128"/>
      <c r="D27" s="128"/>
      <c r="E27" s="128"/>
      <c r="F27" s="128"/>
      <c r="G27" s="128"/>
      <c r="H27" s="128"/>
      <c r="I27" s="128"/>
    </row>
    <row r="28" spans="1:9" ht="12.75">
      <c r="A28" s="136"/>
      <c r="B28" s="37"/>
      <c r="C28" s="128"/>
      <c r="D28" s="128"/>
      <c r="E28" s="128"/>
      <c r="F28" s="128"/>
      <c r="G28" s="128"/>
      <c r="H28" s="128"/>
      <c r="I28" s="128"/>
    </row>
    <row r="29" spans="1:9" ht="12.75">
      <c r="A29" s="30" t="s">
        <v>78</v>
      </c>
      <c r="B29" s="136"/>
      <c r="C29" s="128"/>
      <c r="D29" s="128"/>
      <c r="E29" s="128"/>
      <c r="F29" s="128"/>
      <c r="G29" s="128"/>
      <c r="H29" s="128"/>
      <c r="I29" s="128"/>
    </row>
    <row r="30" spans="1:9" ht="37.5" customHeight="1">
      <c r="A30" s="6" t="s">
        <v>77</v>
      </c>
      <c r="B30" s="6" t="s">
        <v>75</v>
      </c>
      <c r="C30" s="128"/>
      <c r="D30" s="128"/>
      <c r="E30" s="128"/>
      <c r="F30" s="128"/>
      <c r="G30" s="128"/>
      <c r="H30" s="128"/>
      <c r="I30" s="128"/>
    </row>
    <row r="31" spans="1:9" ht="14.25" customHeight="1">
      <c r="A31" s="27" t="s">
        <v>186</v>
      </c>
      <c r="B31" s="72">
        <v>10</v>
      </c>
      <c r="C31" s="128"/>
      <c r="D31" s="128"/>
      <c r="E31" s="128"/>
      <c r="F31" s="128"/>
      <c r="G31" s="128"/>
      <c r="H31" s="128"/>
      <c r="I31" s="128"/>
    </row>
    <row r="32" spans="1:9" ht="12.75">
      <c r="A32" s="129" t="s">
        <v>187</v>
      </c>
      <c r="B32" s="129">
        <v>10</v>
      </c>
      <c r="C32" s="128"/>
      <c r="D32" s="136"/>
      <c r="E32" s="128"/>
      <c r="F32" s="128"/>
      <c r="G32" s="128"/>
      <c r="H32" s="128"/>
      <c r="I32" s="128"/>
    </row>
    <row r="33" spans="1:9" ht="12.75">
      <c r="A33" s="129" t="s">
        <v>188</v>
      </c>
      <c r="B33" s="129">
        <v>10</v>
      </c>
      <c r="C33" s="128"/>
      <c r="D33" s="136"/>
      <c r="E33" s="128"/>
      <c r="F33" s="128"/>
      <c r="G33" s="128"/>
      <c r="H33" s="128"/>
      <c r="I33" s="128"/>
    </row>
    <row r="34" spans="1:9" ht="12.75">
      <c r="A34" s="129" t="s">
        <v>189</v>
      </c>
      <c r="B34" s="129">
        <v>10</v>
      </c>
      <c r="C34" s="128"/>
      <c r="D34" s="128"/>
      <c r="E34" s="128"/>
      <c r="F34" s="128"/>
      <c r="G34" s="128"/>
      <c r="H34" s="128"/>
      <c r="I34" s="128"/>
    </row>
    <row r="35" spans="1:9" ht="11.25" customHeight="1">
      <c r="A35" s="129" t="s">
        <v>190</v>
      </c>
      <c r="B35" s="129">
        <v>10</v>
      </c>
      <c r="C35" s="128"/>
      <c r="D35" s="128"/>
      <c r="E35" s="128"/>
      <c r="F35" s="128"/>
      <c r="G35" s="128"/>
      <c r="H35" s="128"/>
      <c r="I35" s="128"/>
    </row>
    <row r="36" spans="1:9" ht="11.25" customHeight="1">
      <c r="A36" s="129" t="s">
        <v>297</v>
      </c>
      <c r="B36" s="129">
        <v>10</v>
      </c>
      <c r="C36" s="128"/>
      <c r="D36" s="128"/>
      <c r="E36" s="128"/>
      <c r="F36" s="128"/>
      <c r="G36" s="128"/>
      <c r="H36" s="128"/>
      <c r="I36" s="128"/>
    </row>
    <row r="37" spans="1:9" ht="12.75">
      <c r="A37" s="137" t="s">
        <v>287</v>
      </c>
      <c r="B37" s="33">
        <v>10</v>
      </c>
      <c r="C37" s="128"/>
      <c r="D37" s="128"/>
      <c r="E37" s="128"/>
      <c r="F37" s="128"/>
      <c r="G37" s="128"/>
      <c r="H37" s="128"/>
      <c r="I37" s="128"/>
    </row>
    <row r="38" spans="1:9" ht="12.75">
      <c r="A38" s="137" t="s">
        <v>288</v>
      </c>
      <c r="B38" s="33">
        <v>10</v>
      </c>
      <c r="C38" s="128"/>
      <c r="D38" s="128"/>
      <c r="E38" s="128"/>
      <c r="F38" s="128"/>
      <c r="G38" s="128"/>
      <c r="H38" s="128"/>
      <c r="I38" s="128"/>
    </row>
    <row r="39" spans="1:9" ht="15.75">
      <c r="A39" s="138" t="s">
        <v>289</v>
      </c>
      <c r="B39" s="33">
        <v>10</v>
      </c>
      <c r="C39" s="53"/>
      <c r="D39" s="128"/>
      <c r="E39" s="128"/>
      <c r="F39" s="128"/>
      <c r="G39" s="128"/>
      <c r="H39" s="128"/>
      <c r="I39" s="128"/>
    </row>
    <row r="40" spans="1:9" ht="15">
      <c r="A40" s="25" t="s">
        <v>76</v>
      </c>
      <c r="B40" s="40">
        <f>SUM(B31:B39)</f>
        <v>90</v>
      </c>
      <c r="C40" s="54"/>
      <c r="D40" s="128"/>
      <c r="E40" s="128"/>
      <c r="F40" s="128"/>
      <c r="G40" s="128"/>
      <c r="H40" s="128"/>
      <c r="I40" s="128"/>
    </row>
    <row r="41" spans="1:9" ht="12.75">
      <c r="A41" s="4" t="s">
        <v>71</v>
      </c>
      <c r="B41" s="128"/>
      <c r="C41" s="128"/>
      <c r="D41" s="128"/>
      <c r="E41" s="128"/>
      <c r="F41" s="128"/>
      <c r="G41" s="128"/>
      <c r="H41" s="128"/>
      <c r="I41" s="128"/>
    </row>
    <row r="42" spans="1:9" ht="12.7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ht="12.75">
      <c r="A43" s="4" t="s">
        <v>192</v>
      </c>
      <c r="B43" s="128"/>
      <c r="C43" s="129">
        <v>40</v>
      </c>
      <c r="D43" s="128"/>
      <c r="E43" s="128"/>
      <c r="F43" s="128"/>
      <c r="G43" s="128"/>
      <c r="H43" s="128"/>
      <c r="I43" s="128"/>
    </row>
    <row r="44" spans="1:9" ht="12.75">
      <c r="A44" s="4" t="s">
        <v>93</v>
      </c>
      <c r="B44" s="128"/>
      <c r="C44" s="129">
        <v>60</v>
      </c>
      <c r="D44" s="128"/>
      <c r="E44" s="128"/>
      <c r="F44" s="128"/>
      <c r="G44" s="128"/>
      <c r="H44" s="128"/>
      <c r="I44" s="128"/>
    </row>
    <row r="45" spans="1:9" ht="12.75">
      <c r="A45" s="4" t="s">
        <v>15</v>
      </c>
      <c r="B45" s="128"/>
      <c r="C45" s="16">
        <f>SUM(C43:C44)</f>
        <v>100</v>
      </c>
      <c r="D45" s="128" t="s">
        <v>191</v>
      </c>
      <c r="E45" s="128"/>
      <c r="F45" s="128"/>
      <c r="G45" s="128"/>
      <c r="H45" s="128"/>
      <c r="I45" s="128"/>
    </row>
    <row r="46" spans="1:9" ht="12.75">
      <c r="A46" s="139"/>
      <c r="B46" s="139"/>
      <c r="C46" s="128"/>
      <c r="D46" s="128"/>
      <c r="E46" s="128"/>
      <c r="F46" s="128"/>
      <c r="G46" s="128"/>
      <c r="H46" s="128"/>
      <c r="I46" s="128"/>
    </row>
    <row r="47" spans="1:9" ht="12.75">
      <c r="A47" s="140" t="s">
        <v>158</v>
      </c>
      <c r="B47" s="128"/>
      <c r="C47" s="128"/>
      <c r="D47" s="128"/>
      <c r="E47" s="128"/>
      <c r="F47" s="128"/>
      <c r="G47" s="128"/>
      <c r="H47" s="128"/>
      <c r="I47" s="128"/>
    </row>
    <row r="48" spans="1:9" ht="12.75">
      <c r="A48" s="140" t="s">
        <v>159</v>
      </c>
      <c r="B48" s="128"/>
      <c r="C48" s="128"/>
      <c r="D48" s="128"/>
      <c r="E48" s="128"/>
      <c r="F48" s="128"/>
      <c r="G48" s="128"/>
      <c r="H48" s="128"/>
      <c r="I48" s="128"/>
    </row>
    <row r="49" spans="1:9" ht="12.75">
      <c r="A49" s="140" t="s">
        <v>157</v>
      </c>
      <c r="B49" s="128"/>
      <c r="C49" s="128"/>
      <c r="D49" s="128"/>
      <c r="E49" s="128"/>
      <c r="F49" s="128"/>
      <c r="G49" s="128"/>
      <c r="H49" s="128"/>
      <c r="I49" s="128"/>
    </row>
    <row r="50" spans="1:9" ht="12.75">
      <c r="A50" s="128"/>
      <c r="B50" s="128"/>
      <c r="C50" s="128"/>
      <c r="D50" s="128"/>
      <c r="E50" s="128"/>
      <c r="F50" s="128"/>
      <c r="G50" s="128"/>
      <c r="H50" s="128"/>
      <c r="I50" s="128"/>
    </row>
    <row r="51" spans="1:9" ht="12.75">
      <c r="A51" s="38" t="s">
        <v>60</v>
      </c>
      <c r="B51" s="39"/>
      <c r="C51" s="39"/>
      <c r="D51" s="129">
        <v>0</v>
      </c>
      <c r="E51" s="128"/>
      <c r="F51" s="128"/>
      <c r="G51" s="128"/>
      <c r="H51" s="128"/>
      <c r="I51" s="128"/>
    </row>
    <row r="52" spans="1:9" ht="12.75">
      <c r="A52" s="38"/>
      <c r="B52" s="39"/>
      <c r="C52" s="39"/>
      <c r="D52" s="129"/>
      <c r="E52" s="128"/>
      <c r="F52" s="128"/>
      <c r="G52" s="128"/>
      <c r="H52" s="128"/>
      <c r="I52" s="128"/>
    </row>
    <row r="53" spans="1:9" ht="12.75">
      <c r="A53" s="40" t="s">
        <v>310</v>
      </c>
      <c r="B53" s="40"/>
      <c r="C53" s="157"/>
      <c r="D53" s="162"/>
      <c r="E53" s="162"/>
      <c r="F53" s="128"/>
      <c r="G53" s="128"/>
      <c r="H53" s="128"/>
      <c r="I53" s="128"/>
    </row>
    <row r="54" spans="1:9" ht="12.75">
      <c r="A54" s="140"/>
      <c r="B54" s="128"/>
      <c r="C54" s="128"/>
      <c r="D54" s="102"/>
      <c r="E54" s="128"/>
      <c r="F54" s="128"/>
      <c r="G54" s="128"/>
      <c r="H54" s="128"/>
      <c r="I54" s="128"/>
    </row>
    <row r="55" spans="1:9" ht="12.75">
      <c r="A55" s="1" t="s">
        <v>57</v>
      </c>
      <c r="B55" s="42"/>
      <c r="C55" s="128"/>
      <c r="D55" s="128"/>
      <c r="E55" s="128"/>
      <c r="F55" s="128"/>
      <c r="G55" s="128"/>
      <c r="H55" s="128"/>
      <c r="I55" s="128"/>
    </row>
    <row r="56" spans="1:9" ht="12.75">
      <c r="A56" s="17" t="s">
        <v>65</v>
      </c>
      <c r="B56" s="128"/>
      <c r="C56" s="128"/>
      <c r="D56" s="128"/>
      <c r="E56" s="128"/>
      <c r="F56" s="128"/>
      <c r="G56" s="128"/>
      <c r="H56" s="128"/>
      <c r="I56" s="128"/>
    </row>
    <row r="57" spans="1:9" ht="12.75">
      <c r="A57" s="4" t="s">
        <v>51</v>
      </c>
      <c r="B57" s="128"/>
      <c r="C57" s="128"/>
      <c r="D57" s="128"/>
      <c r="E57" s="128"/>
      <c r="F57" s="128"/>
      <c r="G57" s="128"/>
      <c r="H57" s="128"/>
      <c r="I57" s="128"/>
    </row>
    <row r="58" spans="1:9" ht="12.75">
      <c r="A58" s="128" t="s">
        <v>20</v>
      </c>
      <c r="B58" s="128"/>
      <c r="C58" s="128"/>
      <c r="D58" s="128"/>
      <c r="E58" s="128"/>
      <c r="F58" s="128"/>
      <c r="G58" s="128"/>
      <c r="H58" s="128"/>
      <c r="I58" s="128"/>
    </row>
    <row r="59" spans="1:9" ht="12.75">
      <c r="A59" s="128" t="s">
        <v>67</v>
      </c>
      <c r="B59" s="128"/>
      <c r="C59" s="128"/>
      <c r="D59" s="128"/>
      <c r="E59" s="128"/>
      <c r="F59" s="128"/>
      <c r="G59" s="128"/>
      <c r="H59" s="128"/>
      <c r="I59" s="128"/>
    </row>
    <row r="60" spans="1:9" ht="12.75">
      <c r="A60" s="6" t="s">
        <v>16</v>
      </c>
      <c r="B60" s="6" t="s">
        <v>17</v>
      </c>
      <c r="C60" s="6" t="s">
        <v>19</v>
      </c>
      <c r="D60" s="6" t="s">
        <v>18</v>
      </c>
      <c r="E60" s="128"/>
      <c r="F60" s="128"/>
      <c r="G60" s="128"/>
      <c r="H60" s="128"/>
      <c r="I60" s="128"/>
    </row>
    <row r="61" spans="1:9" ht="12.75">
      <c r="A61" s="129" t="s">
        <v>193</v>
      </c>
      <c r="B61" s="129">
        <v>7</v>
      </c>
      <c r="C61" s="129" t="s">
        <v>39</v>
      </c>
      <c r="D61" s="129">
        <f>B61*18/7</f>
        <v>18</v>
      </c>
      <c r="E61" s="128"/>
      <c r="F61" s="128"/>
      <c r="G61" s="128"/>
      <c r="H61" s="128"/>
      <c r="I61" s="128"/>
    </row>
    <row r="62" spans="1:9" ht="12.75">
      <c r="A62" s="136"/>
      <c r="B62" s="136"/>
      <c r="C62" s="136"/>
      <c r="D62" s="87">
        <f>SUM(D61)</f>
        <v>18</v>
      </c>
      <c r="E62" s="128"/>
      <c r="F62" s="128"/>
      <c r="G62" s="128"/>
      <c r="H62" s="128"/>
      <c r="I62" s="128"/>
    </row>
    <row r="63" spans="1:9" ht="12.75">
      <c r="A63" s="141" t="s">
        <v>81</v>
      </c>
      <c r="B63" s="128"/>
      <c r="C63" s="128"/>
      <c r="D63" s="128"/>
      <c r="E63" s="128"/>
      <c r="F63" s="128"/>
      <c r="G63" s="128"/>
      <c r="H63" s="128"/>
      <c r="I63" s="128"/>
    </row>
    <row r="64" spans="1:9" ht="12.75">
      <c r="A64" s="6" t="s">
        <v>16</v>
      </c>
      <c r="B64" s="6" t="s">
        <v>17</v>
      </c>
      <c r="C64" s="6" t="s">
        <v>19</v>
      </c>
      <c r="D64" s="6" t="s">
        <v>18</v>
      </c>
      <c r="E64" s="128"/>
      <c r="F64" s="128"/>
      <c r="G64" s="128"/>
      <c r="H64" s="128"/>
      <c r="I64" s="128"/>
    </row>
    <row r="65" spans="1:9" ht="12.75">
      <c r="A65" s="27" t="s">
        <v>186</v>
      </c>
      <c r="B65" s="72">
        <v>4</v>
      </c>
      <c r="C65" s="6"/>
      <c r="D65" s="72">
        <v>7.5</v>
      </c>
      <c r="E65" s="128"/>
      <c r="F65" s="128"/>
      <c r="G65" s="128"/>
      <c r="H65" s="128"/>
      <c r="I65" s="128"/>
    </row>
    <row r="66" spans="1:9" ht="12.75">
      <c r="A66" s="129" t="s">
        <v>187</v>
      </c>
      <c r="B66" s="72">
        <v>7</v>
      </c>
      <c r="C66" s="6"/>
      <c r="D66" s="72">
        <v>15</v>
      </c>
      <c r="E66" s="128"/>
      <c r="F66" s="128"/>
      <c r="G66" s="128"/>
      <c r="H66" s="128"/>
      <c r="I66" s="128"/>
    </row>
    <row r="67" spans="1:9" ht="12.75">
      <c r="A67" s="129" t="s">
        <v>188</v>
      </c>
      <c r="B67" s="72">
        <v>7</v>
      </c>
      <c r="C67" s="6"/>
      <c r="D67" s="72">
        <v>15</v>
      </c>
      <c r="E67" s="128"/>
      <c r="F67" s="128"/>
      <c r="G67" s="128"/>
      <c r="H67" s="128"/>
      <c r="I67" s="128"/>
    </row>
    <row r="68" spans="1:9" ht="12.75">
      <c r="A68" s="129" t="s">
        <v>189</v>
      </c>
      <c r="B68" s="72">
        <v>7</v>
      </c>
      <c r="C68" s="6"/>
      <c r="D68" s="72">
        <v>15</v>
      </c>
      <c r="E68" s="128"/>
      <c r="F68" s="128"/>
      <c r="G68" s="128"/>
      <c r="H68" s="128"/>
      <c r="I68" s="128"/>
    </row>
    <row r="69" spans="1:9" ht="12.75">
      <c r="A69" s="129" t="s">
        <v>190</v>
      </c>
      <c r="B69" s="129">
        <v>7</v>
      </c>
      <c r="C69" s="129"/>
      <c r="D69" s="72">
        <v>15</v>
      </c>
      <c r="E69" s="128"/>
      <c r="F69" s="128"/>
      <c r="G69" s="128"/>
      <c r="H69" s="128"/>
      <c r="I69" s="128"/>
    </row>
    <row r="70" spans="1:9" ht="12.75">
      <c r="A70" s="137" t="s">
        <v>287</v>
      </c>
      <c r="B70" s="129">
        <v>7</v>
      </c>
      <c r="C70" s="129"/>
      <c r="D70" s="72">
        <v>15</v>
      </c>
      <c r="E70" s="128"/>
      <c r="F70" s="128"/>
      <c r="G70" s="128"/>
      <c r="H70" s="128"/>
      <c r="I70" s="128"/>
    </row>
    <row r="71" spans="1:9" ht="12.75">
      <c r="A71" s="137" t="s">
        <v>288</v>
      </c>
      <c r="B71" s="129">
        <v>4</v>
      </c>
      <c r="C71" s="129"/>
      <c r="D71" s="72">
        <v>7.5</v>
      </c>
      <c r="E71" s="128"/>
      <c r="F71" s="128"/>
      <c r="G71" s="128"/>
      <c r="H71" s="128"/>
      <c r="I71" s="128"/>
    </row>
    <row r="72" spans="1:9" ht="12.75">
      <c r="A72" s="138" t="s">
        <v>289</v>
      </c>
      <c r="B72" s="129">
        <v>7</v>
      </c>
      <c r="C72" s="129"/>
      <c r="D72" s="72">
        <v>15</v>
      </c>
      <c r="E72" s="128"/>
      <c r="F72" s="128"/>
      <c r="G72" s="128"/>
      <c r="H72" s="128"/>
      <c r="I72" s="128"/>
    </row>
    <row r="73" spans="1:9" ht="12.75">
      <c r="A73" s="136"/>
      <c r="B73" s="136"/>
      <c r="C73" s="136"/>
      <c r="D73" s="87">
        <f>SUM(D65:D72)</f>
        <v>105</v>
      </c>
      <c r="E73" s="128"/>
      <c r="F73" s="128"/>
      <c r="G73" s="128"/>
      <c r="H73" s="128"/>
      <c r="I73" s="128"/>
    </row>
    <row r="74" spans="1:9" ht="12.75">
      <c r="A74" s="128" t="s">
        <v>82</v>
      </c>
      <c r="B74" s="128"/>
      <c r="C74" s="128"/>
      <c r="D74" s="128"/>
      <c r="E74" s="128"/>
      <c r="F74" s="128"/>
      <c r="G74" s="128"/>
      <c r="H74" s="128"/>
      <c r="I74" s="128"/>
    </row>
    <row r="75" spans="1:9" ht="12.75">
      <c r="A75" s="6" t="s">
        <v>16</v>
      </c>
      <c r="B75" s="6" t="s">
        <v>17</v>
      </c>
      <c r="C75" s="6" t="s">
        <v>19</v>
      </c>
      <c r="D75" s="6" t="s">
        <v>18</v>
      </c>
      <c r="E75" s="128"/>
      <c r="F75" s="128"/>
      <c r="G75" s="128"/>
      <c r="H75" s="128"/>
      <c r="I75" s="128"/>
    </row>
    <row r="76" spans="1:9" ht="12.75">
      <c r="A76" s="129" t="s">
        <v>297</v>
      </c>
      <c r="B76" s="129">
        <v>8</v>
      </c>
      <c r="C76" s="129" t="s">
        <v>40</v>
      </c>
      <c r="D76" s="129">
        <v>10</v>
      </c>
      <c r="E76" s="128"/>
      <c r="F76" s="128"/>
      <c r="G76" s="128"/>
      <c r="H76" s="128"/>
      <c r="I76" s="128"/>
    </row>
    <row r="77" spans="1:9" ht="12.75">
      <c r="A77" s="136"/>
      <c r="B77" s="136"/>
      <c r="C77" s="136"/>
      <c r="D77" s="87">
        <f>SUM(D76:D76)</f>
        <v>10</v>
      </c>
      <c r="E77" s="128"/>
      <c r="F77" s="128"/>
      <c r="G77" s="128"/>
      <c r="H77" s="128"/>
      <c r="I77" s="128"/>
    </row>
    <row r="78" spans="1:9" ht="12.75">
      <c r="A78" s="128" t="s">
        <v>87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>
      <c r="A79" s="6" t="s">
        <v>16</v>
      </c>
      <c r="B79" s="6" t="s">
        <v>17</v>
      </c>
      <c r="C79" s="6" t="s">
        <v>19</v>
      </c>
      <c r="D79" s="6" t="s">
        <v>18</v>
      </c>
      <c r="E79" s="128"/>
      <c r="F79" s="128"/>
      <c r="G79" s="128"/>
      <c r="H79" s="128"/>
      <c r="I79" s="128"/>
    </row>
    <row r="80" spans="1:9" ht="12.75">
      <c r="A80" s="129"/>
      <c r="B80" s="129"/>
      <c r="C80" s="129"/>
      <c r="D80" s="129"/>
      <c r="E80" s="128"/>
      <c r="F80" s="128"/>
      <c r="G80" s="128"/>
      <c r="H80" s="128"/>
      <c r="I80" s="128"/>
    </row>
    <row r="81" spans="1:9" ht="12.75">
      <c r="A81" s="128"/>
      <c r="B81" s="128"/>
      <c r="C81" s="128"/>
      <c r="D81" s="128"/>
      <c r="E81" s="128"/>
      <c r="F81" s="128"/>
      <c r="G81" s="128"/>
      <c r="H81" s="128"/>
      <c r="I81" s="128"/>
    </row>
    <row r="82" spans="1:9" ht="12.75">
      <c r="A82" s="128" t="s">
        <v>172</v>
      </c>
      <c r="B82" s="128"/>
      <c r="C82" s="128"/>
      <c r="D82" s="128"/>
      <c r="E82" s="128"/>
      <c r="F82" s="128"/>
      <c r="G82" s="128"/>
      <c r="H82" s="128"/>
      <c r="I82" s="128"/>
    </row>
    <row r="83" spans="1:9" ht="12.75">
      <c r="A83" s="6" t="s">
        <v>16</v>
      </c>
      <c r="B83" s="6" t="s">
        <v>17</v>
      </c>
      <c r="C83" s="6" t="s">
        <v>19</v>
      </c>
      <c r="D83" s="6" t="s">
        <v>18</v>
      </c>
      <c r="E83" s="128"/>
      <c r="F83" s="128"/>
      <c r="G83" s="128"/>
      <c r="H83" s="128"/>
      <c r="I83" s="128"/>
    </row>
    <row r="84" spans="1:9" ht="12.75">
      <c r="A84" s="129"/>
      <c r="B84" s="129"/>
      <c r="C84" s="129"/>
      <c r="D84" s="129"/>
      <c r="E84" s="128"/>
      <c r="F84" s="128"/>
      <c r="G84" s="128"/>
      <c r="H84" s="128"/>
      <c r="I84" s="128"/>
    </row>
    <row r="85" spans="1:9" ht="12.75">
      <c r="A85" s="128"/>
      <c r="B85" s="128"/>
      <c r="C85" s="128"/>
      <c r="D85" s="128"/>
      <c r="E85" s="128"/>
      <c r="F85" s="128"/>
      <c r="G85" s="128"/>
      <c r="H85" s="128"/>
      <c r="I85" s="128"/>
    </row>
    <row r="86" spans="1:9" ht="15.75">
      <c r="A86" s="4" t="s">
        <v>21</v>
      </c>
      <c r="B86" s="128"/>
      <c r="C86" s="154">
        <f>D62+D73+D77+D81+D85</f>
        <v>133</v>
      </c>
      <c r="D86" s="128"/>
      <c r="E86" s="128"/>
      <c r="F86" s="128"/>
      <c r="G86" s="128"/>
      <c r="H86" s="128"/>
      <c r="I86" s="128"/>
    </row>
    <row r="87" spans="1:9" ht="12.75">
      <c r="A87" s="128"/>
      <c r="B87" s="128"/>
      <c r="C87" s="128"/>
      <c r="D87" s="128"/>
      <c r="E87" s="128"/>
      <c r="F87" s="128"/>
      <c r="G87" s="128"/>
      <c r="H87" s="128"/>
      <c r="I87" s="128"/>
    </row>
    <row r="88" spans="1:9" ht="12.75">
      <c r="A88" s="17" t="s">
        <v>66</v>
      </c>
      <c r="B88" s="128"/>
      <c r="C88" s="128"/>
      <c r="D88" s="128"/>
      <c r="E88" s="128"/>
      <c r="F88" s="128"/>
      <c r="G88" s="128"/>
      <c r="H88" s="128"/>
      <c r="I88" s="128"/>
    </row>
    <row r="89" spans="1:9" ht="12.75">
      <c r="A89" s="128"/>
      <c r="B89" s="128"/>
      <c r="C89" s="128"/>
      <c r="D89" s="128"/>
      <c r="E89" s="128"/>
      <c r="F89" s="128"/>
      <c r="G89" s="128"/>
      <c r="H89" s="128"/>
      <c r="I89" s="128"/>
    </row>
    <row r="90" spans="1:9" ht="13.5">
      <c r="A90" s="142" t="s">
        <v>22</v>
      </c>
      <c r="B90" s="143"/>
      <c r="C90" s="129"/>
      <c r="D90" s="91" t="s">
        <v>25</v>
      </c>
      <c r="E90" s="128"/>
      <c r="F90" s="128"/>
      <c r="G90" s="128"/>
      <c r="H90" s="128"/>
      <c r="I90" s="128"/>
    </row>
    <row r="91" spans="1:9" ht="13.5">
      <c r="A91" s="142" t="s">
        <v>23</v>
      </c>
      <c r="B91" s="143"/>
      <c r="C91" s="129"/>
      <c r="D91" s="91" t="s">
        <v>26</v>
      </c>
      <c r="E91" s="128"/>
      <c r="F91" s="128"/>
      <c r="G91" s="128"/>
      <c r="H91" s="128"/>
      <c r="I91" s="128"/>
    </row>
    <row r="92" spans="1:9" ht="13.5">
      <c r="A92" s="142" t="s">
        <v>24</v>
      </c>
      <c r="B92" s="143"/>
      <c r="C92" s="24"/>
      <c r="D92" s="91" t="s">
        <v>27</v>
      </c>
      <c r="E92" s="128"/>
      <c r="F92" s="128"/>
      <c r="G92" s="128"/>
      <c r="H92" s="128"/>
      <c r="I92" s="128"/>
    </row>
    <row r="93" spans="1:9" ht="13.5">
      <c r="A93" s="144" t="s">
        <v>197</v>
      </c>
      <c r="B93" s="145"/>
      <c r="C93" s="88"/>
      <c r="D93" s="92" t="s">
        <v>194</v>
      </c>
      <c r="E93" s="128"/>
      <c r="F93" s="128"/>
      <c r="G93" s="128"/>
      <c r="H93" s="128"/>
      <c r="I93" s="128"/>
    </row>
    <row r="94" spans="1:9" ht="13.5">
      <c r="A94" s="146"/>
      <c r="B94" s="136"/>
      <c r="C94" s="89"/>
      <c r="D94" s="93" t="s">
        <v>195</v>
      </c>
      <c r="E94" s="128"/>
      <c r="F94" s="128"/>
      <c r="G94" s="128"/>
      <c r="H94" s="128"/>
      <c r="I94" s="128"/>
    </row>
    <row r="95" spans="1:9" ht="13.5">
      <c r="A95" s="147"/>
      <c r="B95" s="148"/>
      <c r="C95" s="90"/>
      <c r="D95" s="94" t="s">
        <v>196</v>
      </c>
      <c r="E95" s="128"/>
      <c r="F95" s="128"/>
      <c r="G95" s="128"/>
      <c r="H95" s="128"/>
      <c r="I95" s="128"/>
    </row>
    <row r="96" spans="1:9" ht="13.5">
      <c r="A96" s="136"/>
      <c r="B96" s="136"/>
      <c r="C96" s="156">
        <v>2</v>
      </c>
      <c r="D96" s="23"/>
      <c r="E96" s="128"/>
      <c r="F96" s="128"/>
      <c r="G96" s="128"/>
      <c r="H96" s="128"/>
      <c r="I96" s="128"/>
    </row>
    <row r="97" spans="1:9" ht="12.75">
      <c r="A97" s="128"/>
      <c r="B97" s="128"/>
      <c r="C97" s="25"/>
      <c r="D97" s="128"/>
      <c r="E97" s="128"/>
      <c r="F97" s="128"/>
      <c r="G97" s="128"/>
      <c r="H97" s="128"/>
      <c r="I97" s="128"/>
    </row>
    <row r="98" spans="1:9" ht="12.75">
      <c r="A98" s="4" t="s">
        <v>307</v>
      </c>
      <c r="B98" s="3"/>
      <c r="C98" s="3"/>
      <c r="D98" s="153">
        <f>C86+C96</f>
        <v>135</v>
      </c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8">
      <c r="A100" s="3"/>
      <c r="B100" s="3"/>
      <c r="C100" s="48" t="s">
        <v>308</v>
      </c>
      <c r="D100" s="48"/>
      <c r="E100" s="158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zoomScale="95" zoomScaleNormal="95" zoomScalePageLayoutView="0" workbookViewId="0" topLeftCell="A1">
      <selection activeCell="A60" sqref="A60:D100"/>
    </sheetView>
  </sheetViews>
  <sheetFormatPr defaultColWidth="9.140625" defaultRowHeight="12.75"/>
  <cols>
    <col min="1" max="1" width="16.421875" style="0" customWidth="1"/>
    <col min="2" max="2" width="16.7109375" style="0" customWidth="1"/>
    <col min="3" max="3" width="17.57421875" style="0" customWidth="1"/>
    <col min="4" max="4" width="19.28125" style="0" customWidth="1"/>
    <col min="5" max="5" width="12.140625" style="0" customWidth="1"/>
    <col min="6" max="6" width="20.421875" style="0" customWidth="1"/>
    <col min="7" max="7" width="6.28125" style="0" customWidth="1"/>
    <col min="8" max="8" width="13.57421875" style="0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25" t="s">
        <v>61</v>
      </c>
      <c r="C2" s="25"/>
      <c r="D2" s="103"/>
      <c r="E2" s="5">
        <f>243.76+C50+D59</f>
        <v>283.76</v>
      </c>
      <c r="F2" s="25" t="s">
        <v>83</v>
      </c>
      <c r="G2" s="103"/>
      <c r="H2" s="103"/>
      <c r="I2" s="103"/>
    </row>
    <row r="3" spans="1:9" ht="12.75">
      <c r="A3" s="103"/>
      <c r="B3" s="25" t="s">
        <v>62</v>
      </c>
      <c r="C3" s="25"/>
      <c r="D3" s="103"/>
      <c r="E3" s="5">
        <f>D98</f>
        <v>114</v>
      </c>
      <c r="F3" s="103"/>
      <c r="G3" s="103"/>
      <c r="H3" s="103"/>
      <c r="I3" s="103"/>
    </row>
    <row r="4" spans="1:9" ht="12.75">
      <c r="A4" s="103"/>
      <c r="B4" s="25"/>
      <c r="C4" s="25"/>
      <c r="D4" s="25"/>
      <c r="E4" s="70">
        <f>SUM(E2:E3)</f>
        <v>397.76</v>
      </c>
      <c r="F4" s="103"/>
      <c r="G4" s="103"/>
      <c r="H4" s="103"/>
      <c r="I4" s="103"/>
    </row>
    <row r="5" spans="1:9" ht="12.75">
      <c r="A5" s="25" t="s">
        <v>68</v>
      </c>
      <c r="B5" s="103"/>
      <c r="C5" s="103"/>
      <c r="D5" s="103"/>
      <c r="E5" s="37"/>
      <c r="F5" s="103"/>
      <c r="G5" s="103"/>
      <c r="H5" s="103"/>
      <c r="I5" s="103"/>
    </row>
    <row r="6" spans="1:9" ht="15" customHeight="1">
      <c r="A6" s="38" t="s">
        <v>69</v>
      </c>
      <c r="B6" s="103"/>
      <c r="C6" s="103"/>
      <c r="D6" s="103"/>
      <c r="E6" s="103"/>
      <c r="F6" s="103"/>
      <c r="G6" s="103"/>
      <c r="H6" s="103"/>
      <c r="I6" s="103"/>
    </row>
    <row r="7" spans="1:9" ht="33.75" customHeight="1">
      <c r="A7" s="104" t="s">
        <v>3</v>
      </c>
      <c r="B7" s="104" t="s">
        <v>10</v>
      </c>
      <c r="C7" s="105" t="s">
        <v>52</v>
      </c>
      <c r="D7" s="105" t="s">
        <v>4</v>
      </c>
      <c r="E7" s="105" t="s">
        <v>5</v>
      </c>
      <c r="F7" s="105" t="s">
        <v>7</v>
      </c>
      <c r="G7" s="105" t="s">
        <v>11</v>
      </c>
      <c r="H7" s="106" t="s">
        <v>8</v>
      </c>
      <c r="I7" s="100" t="s">
        <v>243</v>
      </c>
    </row>
    <row r="8" spans="1:9" ht="42" customHeight="1">
      <c r="A8" s="33" t="s">
        <v>97</v>
      </c>
      <c r="B8" s="107" t="s">
        <v>42</v>
      </c>
      <c r="C8" s="33">
        <v>2006</v>
      </c>
      <c r="D8" s="108" t="s">
        <v>126</v>
      </c>
      <c r="E8" s="33">
        <v>28815</v>
      </c>
      <c r="F8" s="107" t="s">
        <v>233</v>
      </c>
      <c r="G8" s="33">
        <v>15</v>
      </c>
      <c r="H8" s="109" t="s">
        <v>118</v>
      </c>
      <c r="I8" s="33">
        <v>4</v>
      </c>
    </row>
    <row r="9" spans="1:9" ht="45" customHeight="1">
      <c r="A9" s="33" t="s">
        <v>97</v>
      </c>
      <c r="B9" s="107" t="s">
        <v>43</v>
      </c>
      <c r="C9" s="33">
        <v>2008</v>
      </c>
      <c r="D9" s="107" t="s">
        <v>53</v>
      </c>
      <c r="E9" s="33">
        <v>23661</v>
      </c>
      <c r="F9" s="107" t="s">
        <v>233</v>
      </c>
      <c r="G9" s="33">
        <v>10</v>
      </c>
      <c r="H9" s="109" t="s">
        <v>114</v>
      </c>
      <c r="I9" s="110">
        <v>5</v>
      </c>
    </row>
    <row r="10" spans="1:9" ht="42.75" customHeight="1">
      <c r="A10" s="33" t="s">
        <v>97</v>
      </c>
      <c r="B10" s="107" t="s">
        <v>128</v>
      </c>
      <c r="C10" s="33">
        <v>2003</v>
      </c>
      <c r="D10" s="107" t="s">
        <v>127</v>
      </c>
      <c r="E10" s="72" t="s">
        <v>44</v>
      </c>
      <c r="F10" s="107" t="s">
        <v>233</v>
      </c>
      <c r="G10" s="33">
        <v>7</v>
      </c>
      <c r="H10" s="109" t="s">
        <v>114</v>
      </c>
      <c r="I10" s="110">
        <v>4</v>
      </c>
    </row>
    <row r="11" spans="1:9" ht="44.25" customHeight="1">
      <c r="A11" s="33" t="s">
        <v>175</v>
      </c>
      <c r="B11" s="107" t="s">
        <v>129</v>
      </c>
      <c r="C11" s="33">
        <v>2013</v>
      </c>
      <c r="D11" s="95" t="s">
        <v>101</v>
      </c>
      <c r="E11" s="72" t="s">
        <v>112</v>
      </c>
      <c r="F11" s="107" t="s">
        <v>234</v>
      </c>
      <c r="G11" s="33">
        <v>15</v>
      </c>
      <c r="H11" s="109" t="s">
        <v>118</v>
      </c>
      <c r="I11" s="110">
        <v>4</v>
      </c>
    </row>
    <row r="12" spans="1:9" ht="45" customHeight="1">
      <c r="A12" s="33" t="s">
        <v>97</v>
      </c>
      <c r="B12" s="108" t="s">
        <v>130</v>
      </c>
      <c r="C12" s="33">
        <v>2013</v>
      </c>
      <c r="D12" s="107" t="s">
        <v>102</v>
      </c>
      <c r="E12" s="72" t="s">
        <v>98</v>
      </c>
      <c r="F12" s="107" t="s">
        <v>234</v>
      </c>
      <c r="G12" s="33">
        <v>20</v>
      </c>
      <c r="H12" s="109" t="s">
        <v>115</v>
      </c>
      <c r="I12" s="110">
        <v>2</v>
      </c>
    </row>
    <row r="13" spans="1:9" ht="45" customHeight="1">
      <c r="A13" s="33" t="s">
        <v>97</v>
      </c>
      <c r="B13" s="108" t="s">
        <v>130</v>
      </c>
      <c r="C13" s="33">
        <v>2013</v>
      </c>
      <c r="D13" s="107" t="s">
        <v>103</v>
      </c>
      <c r="E13" s="72" t="s">
        <v>99</v>
      </c>
      <c r="F13" s="107" t="s">
        <v>234</v>
      </c>
      <c r="G13" s="33">
        <v>20</v>
      </c>
      <c r="H13" s="109" t="s">
        <v>115</v>
      </c>
      <c r="I13" s="110">
        <v>2</v>
      </c>
    </row>
    <row r="14" spans="1:9" ht="46.5" customHeight="1">
      <c r="A14" s="33" t="s">
        <v>97</v>
      </c>
      <c r="B14" s="108" t="s">
        <v>130</v>
      </c>
      <c r="C14" s="33">
        <v>2013</v>
      </c>
      <c r="D14" s="107" t="s">
        <v>103</v>
      </c>
      <c r="E14" s="72" t="s">
        <v>100</v>
      </c>
      <c r="F14" s="107" t="s">
        <v>234</v>
      </c>
      <c r="G14" s="33">
        <v>20</v>
      </c>
      <c r="H14" s="109" t="s">
        <v>115</v>
      </c>
      <c r="I14" s="110">
        <v>2</v>
      </c>
    </row>
    <row r="15" spans="1:9" ht="44.25" customHeight="1">
      <c r="A15" s="33" t="s">
        <v>1</v>
      </c>
      <c r="B15" s="107" t="s">
        <v>131</v>
      </c>
      <c r="C15" s="33">
        <v>2006</v>
      </c>
      <c r="D15" s="33" t="s">
        <v>132</v>
      </c>
      <c r="E15" s="72" t="s">
        <v>45</v>
      </c>
      <c r="F15" s="107" t="s">
        <v>233</v>
      </c>
      <c r="G15" s="33">
        <v>20</v>
      </c>
      <c r="H15" s="109" t="s">
        <v>115</v>
      </c>
      <c r="I15" s="110">
        <v>8</v>
      </c>
    </row>
    <row r="16" spans="1:9" ht="43.5" customHeight="1">
      <c r="A16" s="33" t="s">
        <v>1</v>
      </c>
      <c r="B16" s="107" t="s">
        <v>131</v>
      </c>
      <c r="C16" s="33">
        <v>2006</v>
      </c>
      <c r="D16" s="33" t="s">
        <v>133</v>
      </c>
      <c r="E16" s="72" t="s">
        <v>46</v>
      </c>
      <c r="F16" s="107" t="s">
        <v>233</v>
      </c>
      <c r="G16" s="33">
        <v>20</v>
      </c>
      <c r="H16" s="109" t="s">
        <v>115</v>
      </c>
      <c r="I16" s="110">
        <v>8</v>
      </c>
    </row>
    <row r="17" spans="1:9" ht="43.5" customHeight="1">
      <c r="A17" s="33" t="s">
        <v>1</v>
      </c>
      <c r="B17" s="111" t="s">
        <v>135</v>
      </c>
      <c r="C17" s="72">
        <v>2012</v>
      </c>
      <c r="D17" s="33" t="s">
        <v>134</v>
      </c>
      <c r="E17" s="72" t="s">
        <v>80</v>
      </c>
      <c r="F17" s="107" t="s">
        <v>233</v>
      </c>
      <c r="G17" s="33">
        <v>20</v>
      </c>
      <c r="H17" s="109" t="s">
        <v>115</v>
      </c>
      <c r="I17" s="110">
        <v>8</v>
      </c>
    </row>
    <row r="18" spans="1:9" ht="45" customHeight="1">
      <c r="A18" s="33" t="s">
        <v>2</v>
      </c>
      <c r="B18" s="111" t="s">
        <v>139</v>
      </c>
      <c r="C18" s="72">
        <v>2011</v>
      </c>
      <c r="D18" s="33" t="s">
        <v>140</v>
      </c>
      <c r="E18" s="28" t="s">
        <v>72</v>
      </c>
      <c r="F18" s="107" t="s">
        <v>233</v>
      </c>
      <c r="G18" s="33">
        <v>10</v>
      </c>
      <c r="H18" s="109" t="s">
        <v>114</v>
      </c>
      <c r="I18" s="110">
        <v>3</v>
      </c>
    </row>
    <row r="19" spans="1:9" ht="42" customHeight="1">
      <c r="A19" s="33" t="s">
        <v>97</v>
      </c>
      <c r="B19" s="107" t="s">
        <v>136</v>
      </c>
      <c r="C19" s="72">
        <v>2012</v>
      </c>
      <c r="D19" s="33" t="s">
        <v>137</v>
      </c>
      <c r="E19" s="28" t="s">
        <v>138</v>
      </c>
      <c r="F19" s="107" t="s">
        <v>235</v>
      </c>
      <c r="G19" s="33">
        <v>10</v>
      </c>
      <c r="H19" s="109" t="s">
        <v>114</v>
      </c>
      <c r="I19" s="110">
        <v>4</v>
      </c>
    </row>
    <row r="20" spans="1:9" ht="42.75" customHeight="1">
      <c r="A20" s="33" t="s">
        <v>1</v>
      </c>
      <c r="B20" s="107" t="s">
        <v>168</v>
      </c>
      <c r="C20" s="72">
        <v>2014</v>
      </c>
      <c r="D20" s="33" t="s">
        <v>206</v>
      </c>
      <c r="E20" s="28" t="s">
        <v>207</v>
      </c>
      <c r="F20" s="28" t="s">
        <v>73</v>
      </c>
      <c r="G20" s="33">
        <v>20</v>
      </c>
      <c r="H20" s="109" t="s">
        <v>115</v>
      </c>
      <c r="I20" s="110">
        <v>8</v>
      </c>
    </row>
    <row r="21" spans="1:9" ht="39.75" customHeight="1">
      <c r="A21" s="33" t="s">
        <v>97</v>
      </c>
      <c r="B21" s="111" t="s">
        <v>169</v>
      </c>
      <c r="C21" s="72">
        <v>2015</v>
      </c>
      <c r="D21" s="33" t="s">
        <v>204</v>
      </c>
      <c r="E21" s="28" t="s">
        <v>302</v>
      </c>
      <c r="F21" s="28" t="s">
        <v>301</v>
      </c>
      <c r="G21" s="33">
        <v>10</v>
      </c>
      <c r="H21" s="109" t="s">
        <v>114</v>
      </c>
      <c r="I21" s="110">
        <v>3</v>
      </c>
    </row>
    <row r="22" spans="1:9" ht="39.75" customHeight="1">
      <c r="A22" s="33" t="s">
        <v>97</v>
      </c>
      <c r="B22" s="111" t="s">
        <v>170</v>
      </c>
      <c r="C22" s="72">
        <v>2015</v>
      </c>
      <c r="D22" s="33" t="s">
        <v>204</v>
      </c>
      <c r="E22" s="28" t="s">
        <v>302</v>
      </c>
      <c r="F22" s="28" t="s">
        <v>301</v>
      </c>
      <c r="G22" s="33">
        <v>10</v>
      </c>
      <c r="H22" s="109" t="s">
        <v>114</v>
      </c>
      <c r="I22" s="110">
        <v>5</v>
      </c>
    </row>
    <row r="23" spans="1:9" ht="39.75" customHeight="1">
      <c r="A23" s="33" t="s">
        <v>97</v>
      </c>
      <c r="B23" s="111" t="s">
        <v>171</v>
      </c>
      <c r="C23" s="72">
        <v>2015</v>
      </c>
      <c r="D23" s="33" t="s">
        <v>205</v>
      </c>
      <c r="E23" s="28"/>
      <c r="F23" s="28" t="s">
        <v>301</v>
      </c>
      <c r="G23" s="33">
        <v>10</v>
      </c>
      <c r="H23" s="109" t="s">
        <v>114</v>
      </c>
      <c r="I23" s="110">
        <v>2</v>
      </c>
    </row>
    <row r="24" spans="1:9" ht="39.75" customHeight="1">
      <c r="A24" s="33" t="s">
        <v>97</v>
      </c>
      <c r="B24" s="111" t="s">
        <v>171</v>
      </c>
      <c r="C24" s="72">
        <v>2015</v>
      </c>
      <c r="D24" s="33" t="s">
        <v>205</v>
      </c>
      <c r="E24" s="28"/>
      <c r="F24" s="28" t="s">
        <v>73</v>
      </c>
      <c r="G24" s="33">
        <v>10</v>
      </c>
      <c r="H24" s="109" t="s">
        <v>114</v>
      </c>
      <c r="I24" s="110">
        <v>2</v>
      </c>
    </row>
    <row r="25" spans="1:9" ht="46.5" customHeight="1">
      <c r="A25" s="33" t="s">
        <v>97</v>
      </c>
      <c r="B25" s="111" t="s">
        <v>171</v>
      </c>
      <c r="C25" s="72">
        <v>2015</v>
      </c>
      <c r="D25" s="33" t="s">
        <v>205</v>
      </c>
      <c r="E25" s="28"/>
      <c r="F25" s="28" t="s">
        <v>73</v>
      </c>
      <c r="G25" s="33">
        <v>10</v>
      </c>
      <c r="H25" s="109" t="s">
        <v>114</v>
      </c>
      <c r="I25" s="110">
        <v>2</v>
      </c>
    </row>
    <row r="26" spans="1:9" ht="45" customHeight="1">
      <c r="A26" s="33" t="s">
        <v>97</v>
      </c>
      <c r="B26" s="111" t="s">
        <v>171</v>
      </c>
      <c r="C26" s="72">
        <v>2015</v>
      </c>
      <c r="D26" s="33" t="s">
        <v>205</v>
      </c>
      <c r="E26" s="28"/>
      <c r="F26" s="28" t="s">
        <v>73</v>
      </c>
      <c r="G26" s="33">
        <v>10</v>
      </c>
      <c r="H26" s="109" t="s">
        <v>114</v>
      </c>
      <c r="I26" s="110">
        <v>2</v>
      </c>
    </row>
    <row r="27" spans="1:9" ht="45" customHeight="1">
      <c r="A27" s="97" t="s">
        <v>241</v>
      </c>
      <c r="B27" s="111" t="s">
        <v>141</v>
      </c>
      <c r="C27" s="72">
        <v>2011</v>
      </c>
      <c r="D27" s="33" t="s">
        <v>142</v>
      </c>
      <c r="E27" s="28">
        <v>369</v>
      </c>
      <c r="F27" s="107" t="s">
        <v>233</v>
      </c>
      <c r="G27" s="33">
        <v>10</v>
      </c>
      <c r="H27" s="98" t="s">
        <v>242</v>
      </c>
      <c r="I27" s="110">
        <v>12</v>
      </c>
    </row>
    <row r="28" spans="1:9" ht="12.75">
      <c r="A28" s="112" t="s">
        <v>12</v>
      </c>
      <c r="B28" s="104" t="s">
        <v>13</v>
      </c>
      <c r="C28" s="104" t="s">
        <v>13</v>
      </c>
      <c r="D28" s="104" t="s">
        <v>13</v>
      </c>
      <c r="E28" s="104" t="s">
        <v>13</v>
      </c>
      <c r="F28" s="104" t="s">
        <v>13</v>
      </c>
      <c r="G28" s="16">
        <f>SUM(G8:G27)</f>
        <v>277</v>
      </c>
      <c r="H28" s="113" t="s">
        <v>13</v>
      </c>
      <c r="I28" s="99">
        <f>SUM(I8:I27)</f>
        <v>90</v>
      </c>
    </row>
    <row r="29" spans="1:9" ht="12.75">
      <c r="A29" s="103"/>
      <c r="B29" s="103"/>
      <c r="C29" s="103"/>
      <c r="D29" s="103"/>
      <c r="E29" s="103"/>
      <c r="F29" s="103"/>
      <c r="G29" s="103"/>
      <c r="H29" s="103"/>
      <c r="I29" s="103"/>
    </row>
    <row r="30" spans="1:9" ht="12.75">
      <c r="A30" s="25" t="s">
        <v>247</v>
      </c>
      <c r="B30" s="103"/>
      <c r="C30" s="103"/>
      <c r="D30" s="103"/>
      <c r="E30" s="103"/>
      <c r="F30" s="103"/>
      <c r="G30" s="103"/>
      <c r="H30" s="103"/>
      <c r="I30" s="103"/>
    </row>
    <row r="31" spans="1:9" ht="12.75">
      <c r="A31" s="25" t="s">
        <v>244</v>
      </c>
      <c r="B31" s="103"/>
      <c r="C31" s="103"/>
      <c r="D31" s="103"/>
      <c r="E31" s="103"/>
      <c r="F31" s="103"/>
      <c r="G31" s="103"/>
      <c r="H31" s="103"/>
      <c r="I31" s="103"/>
    </row>
    <row r="32" spans="1:9" ht="12.75">
      <c r="A32" s="47"/>
      <c r="B32" s="37"/>
      <c r="C32" s="103"/>
      <c r="D32" s="103"/>
      <c r="E32" s="103"/>
      <c r="F32" s="103"/>
      <c r="G32" s="103"/>
      <c r="H32" s="103"/>
      <c r="I32" s="103"/>
    </row>
    <row r="33" spans="1:9" ht="12.75">
      <c r="A33" s="30" t="s">
        <v>78</v>
      </c>
      <c r="B33" s="47"/>
      <c r="C33" s="103"/>
      <c r="D33" s="103"/>
      <c r="E33" s="103"/>
      <c r="F33" s="103"/>
      <c r="G33" s="103"/>
      <c r="H33" s="103"/>
      <c r="I33" s="103"/>
    </row>
    <row r="34" spans="1:9" ht="12.75">
      <c r="A34" s="104" t="s">
        <v>77</v>
      </c>
      <c r="B34" s="104" t="s">
        <v>75</v>
      </c>
      <c r="C34" s="103"/>
      <c r="D34" s="103"/>
      <c r="E34" s="103"/>
      <c r="F34" s="103"/>
      <c r="G34" s="103"/>
      <c r="H34" s="103"/>
      <c r="I34" s="103"/>
    </row>
    <row r="35" spans="1:9" ht="12.75">
      <c r="A35" s="101" t="s">
        <v>246</v>
      </c>
      <c r="B35" s="72">
        <v>10</v>
      </c>
      <c r="C35" s="103"/>
      <c r="D35" s="103"/>
      <c r="E35" s="103"/>
      <c r="F35" s="103"/>
      <c r="G35" s="103"/>
      <c r="H35" s="103"/>
      <c r="I35" s="103"/>
    </row>
    <row r="36" spans="1:9" ht="12.75">
      <c r="A36" s="33" t="s">
        <v>54</v>
      </c>
      <c r="B36" s="33">
        <v>10</v>
      </c>
      <c r="C36" s="103"/>
      <c r="D36" s="47"/>
      <c r="E36" s="103"/>
      <c r="F36" s="103"/>
      <c r="G36" s="103"/>
      <c r="H36" s="103"/>
      <c r="I36" s="103"/>
    </row>
    <row r="37" spans="1:9" ht="12.75">
      <c r="A37" s="33" t="s">
        <v>55</v>
      </c>
      <c r="B37" s="33">
        <v>10</v>
      </c>
      <c r="C37" s="103"/>
      <c r="D37" s="47"/>
      <c r="E37" s="103"/>
      <c r="F37" s="103"/>
      <c r="G37" s="103"/>
      <c r="H37" s="103"/>
      <c r="I37" s="103"/>
    </row>
    <row r="38" spans="1:9" ht="12.75">
      <c r="A38" s="33" t="s">
        <v>48</v>
      </c>
      <c r="B38" s="33">
        <v>10</v>
      </c>
      <c r="C38" s="103"/>
      <c r="D38" s="103"/>
      <c r="E38" s="103"/>
      <c r="F38" s="103"/>
      <c r="G38" s="103"/>
      <c r="H38" s="103"/>
      <c r="I38" s="103"/>
    </row>
    <row r="39" spans="1:9" ht="12.75">
      <c r="A39" s="33" t="s">
        <v>49</v>
      </c>
      <c r="B39" s="33">
        <v>10</v>
      </c>
      <c r="C39" s="103"/>
      <c r="D39" s="103"/>
      <c r="E39" s="103"/>
      <c r="F39" s="103"/>
      <c r="G39" s="103"/>
      <c r="H39" s="103"/>
      <c r="I39" s="103"/>
    </row>
    <row r="40" spans="1:9" ht="12.75">
      <c r="A40" s="33" t="s">
        <v>50</v>
      </c>
      <c r="B40" s="33">
        <v>10</v>
      </c>
      <c r="C40" s="103"/>
      <c r="D40" s="103"/>
      <c r="E40" s="103"/>
      <c r="F40" s="103"/>
      <c r="G40" s="103"/>
      <c r="H40" s="103"/>
      <c r="I40" s="103"/>
    </row>
    <row r="41" spans="1:9" ht="12.75">
      <c r="A41" s="33" t="s">
        <v>104</v>
      </c>
      <c r="B41" s="33">
        <v>10</v>
      </c>
      <c r="C41" s="103"/>
      <c r="D41" s="47"/>
      <c r="E41" s="103"/>
      <c r="F41" s="103"/>
      <c r="G41" s="103"/>
      <c r="H41" s="103"/>
      <c r="I41" s="103"/>
    </row>
    <row r="42" spans="1:9" ht="12.75">
      <c r="A42" s="33" t="s">
        <v>173</v>
      </c>
      <c r="B42" s="33">
        <v>10</v>
      </c>
      <c r="C42" s="103"/>
      <c r="D42" s="103"/>
      <c r="E42" s="103"/>
      <c r="F42" s="103"/>
      <c r="G42" s="103"/>
      <c r="H42" s="103"/>
      <c r="I42" s="103"/>
    </row>
    <row r="43" spans="1:9" ht="12.75">
      <c r="A43" s="44" t="s">
        <v>76</v>
      </c>
      <c r="B43" s="44">
        <f>SUM(B35:B42)</f>
        <v>80</v>
      </c>
      <c r="C43" s="103"/>
      <c r="D43" s="103"/>
      <c r="E43" s="103"/>
      <c r="F43" s="103"/>
      <c r="G43" s="103"/>
      <c r="H43" s="103"/>
      <c r="I43" s="103"/>
    </row>
    <row r="44" spans="1:9" ht="12.75">
      <c r="A44" s="103"/>
      <c r="B44" s="103"/>
      <c r="C44" s="103"/>
      <c r="D44" s="103"/>
      <c r="E44" s="103"/>
      <c r="F44" s="103"/>
      <c r="G44" s="103"/>
      <c r="H44" s="103"/>
      <c r="I44" s="103"/>
    </row>
    <row r="45" spans="1:9" ht="12.75">
      <c r="A45" s="25" t="s">
        <v>245</v>
      </c>
      <c r="B45" s="25"/>
      <c r="C45" s="25"/>
      <c r="D45" s="103"/>
      <c r="E45" s="103"/>
      <c r="F45" s="103"/>
      <c r="G45" s="103"/>
      <c r="H45" s="103"/>
      <c r="I45" s="103"/>
    </row>
    <row r="46" spans="1:9" ht="12.75">
      <c r="A46" s="25"/>
      <c r="B46" s="25"/>
      <c r="C46" s="103"/>
      <c r="D46" s="103"/>
      <c r="E46" s="103"/>
      <c r="F46" s="103"/>
      <c r="G46" s="103"/>
      <c r="H46" s="103"/>
      <c r="I46" s="103"/>
    </row>
    <row r="47" spans="1:9" ht="12.75">
      <c r="A47" s="25" t="s">
        <v>71</v>
      </c>
      <c r="B47" s="103"/>
      <c r="C47" s="103"/>
      <c r="D47" s="103"/>
      <c r="E47" s="103"/>
      <c r="F47" s="103"/>
      <c r="G47" s="103"/>
      <c r="H47" s="103"/>
      <c r="I47" s="103"/>
    </row>
    <row r="48" spans="1:9" ht="12.75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ht="12.75">
      <c r="A49" s="25" t="s">
        <v>93</v>
      </c>
      <c r="B49" s="103"/>
      <c r="C49" s="33">
        <v>63</v>
      </c>
      <c r="D49" s="103"/>
      <c r="E49" s="103"/>
      <c r="F49" s="103"/>
      <c r="G49" s="103"/>
      <c r="H49" s="103"/>
      <c r="I49" s="103"/>
    </row>
    <row r="50" spans="1:9" ht="12.75">
      <c r="A50" s="25" t="s">
        <v>15</v>
      </c>
      <c r="B50" s="103"/>
      <c r="C50" s="16">
        <v>40</v>
      </c>
      <c r="D50" s="103"/>
      <c r="E50" s="103"/>
      <c r="F50" s="103"/>
      <c r="G50" s="103"/>
      <c r="H50" s="103"/>
      <c r="I50" s="103"/>
    </row>
    <row r="51" spans="1:9" ht="12.75">
      <c r="A51" s="71" t="s">
        <v>122</v>
      </c>
      <c r="B51" s="71"/>
      <c r="C51" s="3"/>
      <c r="D51" s="3"/>
      <c r="E51" s="3"/>
      <c r="F51" s="3"/>
      <c r="G51" s="3"/>
      <c r="H51" s="3"/>
      <c r="I51" s="3"/>
    </row>
    <row r="52" spans="1:9" ht="12.75">
      <c r="A52" s="117" t="s">
        <v>158</v>
      </c>
      <c r="B52" s="3"/>
      <c r="C52" s="3"/>
      <c r="D52" s="3"/>
      <c r="E52" s="3"/>
      <c r="F52" s="3"/>
      <c r="G52" s="3"/>
      <c r="H52" s="3"/>
      <c r="I52" s="3"/>
    </row>
    <row r="53" spans="1:9" ht="12.75">
      <c r="A53" s="117" t="s">
        <v>159</v>
      </c>
      <c r="B53" s="3"/>
      <c r="C53" s="3"/>
      <c r="D53" s="3"/>
      <c r="E53" s="3"/>
      <c r="F53" s="3"/>
      <c r="G53" s="3"/>
      <c r="H53" s="3"/>
      <c r="I53" s="3"/>
    </row>
    <row r="54" spans="1:9" ht="12.75">
      <c r="A54" s="117" t="s">
        <v>157</v>
      </c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8" t="s">
        <v>60</v>
      </c>
      <c r="B56" s="39"/>
      <c r="C56" s="39"/>
      <c r="D56" s="9">
        <v>0</v>
      </c>
      <c r="E56" s="3"/>
      <c r="F56" s="3"/>
      <c r="G56" s="3"/>
      <c r="H56" s="3"/>
      <c r="I56" s="3"/>
    </row>
    <row r="57" spans="1:9" ht="12.75">
      <c r="A57" s="38"/>
      <c r="B57" s="39"/>
      <c r="C57" s="39"/>
      <c r="D57" s="18"/>
      <c r="E57" s="3"/>
      <c r="F57" s="3"/>
      <c r="G57" s="3"/>
      <c r="H57" s="3"/>
      <c r="I57" s="3"/>
    </row>
    <row r="58" spans="1:9" ht="12.75">
      <c r="A58" s="40" t="s">
        <v>311</v>
      </c>
      <c r="B58" s="40"/>
      <c r="C58" s="157"/>
      <c r="D58" s="162"/>
      <c r="E58" s="162"/>
      <c r="F58" s="128"/>
      <c r="G58" s="3"/>
      <c r="H58" s="3"/>
      <c r="I58" s="3"/>
    </row>
    <row r="59" spans="1:9" ht="12.75">
      <c r="A59" s="15"/>
      <c r="B59" s="3"/>
      <c r="C59" s="3"/>
      <c r="D59" s="102"/>
      <c r="E59" s="3"/>
      <c r="F59" s="3"/>
      <c r="G59" s="3"/>
      <c r="H59" s="3"/>
      <c r="I59" s="3"/>
    </row>
    <row r="60" spans="1:9" ht="12.75">
      <c r="A60" s="1" t="s">
        <v>57</v>
      </c>
      <c r="B60" s="42"/>
      <c r="C60" s="3"/>
      <c r="D60" s="3"/>
      <c r="E60" s="3"/>
      <c r="F60" s="3"/>
      <c r="G60" s="3"/>
      <c r="H60" s="3"/>
      <c r="I60" s="3"/>
    </row>
    <row r="61" spans="1:9" ht="12.75">
      <c r="A61" s="17" t="s">
        <v>65</v>
      </c>
      <c r="B61" s="3"/>
      <c r="C61" s="3"/>
      <c r="D61" s="3"/>
      <c r="E61" s="3"/>
      <c r="F61" s="3"/>
      <c r="G61" s="3"/>
      <c r="H61" s="3"/>
      <c r="I61" s="3"/>
    </row>
    <row r="62" spans="1:9" ht="12.75">
      <c r="A62" s="4" t="s">
        <v>51</v>
      </c>
      <c r="B62" s="3"/>
      <c r="C62" s="3"/>
      <c r="D62" s="3"/>
      <c r="E62" s="3"/>
      <c r="F62" s="3"/>
      <c r="G62" s="3"/>
      <c r="H62" s="3"/>
      <c r="I62" s="3"/>
    </row>
    <row r="63" spans="1:9" ht="12.75">
      <c r="A63" s="3" t="s">
        <v>20</v>
      </c>
      <c r="B63" s="3"/>
      <c r="C63" s="3"/>
      <c r="D63" s="3"/>
      <c r="E63" s="3"/>
      <c r="F63" s="3"/>
      <c r="G63" s="3"/>
      <c r="H63" s="3"/>
      <c r="I63" s="3"/>
    </row>
    <row r="64" spans="1:9" ht="12.75">
      <c r="A64" s="3" t="s">
        <v>67</v>
      </c>
      <c r="B64" s="3"/>
      <c r="C64" s="3"/>
      <c r="D64" s="3"/>
      <c r="E64" s="3"/>
      <c r="F64" s="3"/>
      <c r="G64" s="3"/>
      <c r="H64" s="3"/>
      <c r="I64" s="3"/>
    </row>
    <row r="65" spans="1:9" ht="12.75">
      <c r="A65" s="6" t="s">
        <v>16</v>
      </c>
      <c r="B65" s="6" t="s">
        <v>17</v>
      </c>
      <c r="C65" s="6" t="s">
        <v>19</v>
      </c>
      <c r="D65" s="6" t="s">
        <v>18</v>
      </c>
      <c r="E65" s="3"/>
      <c r="F65" s="3"/>
      <c r="G65" s="3"/>
      <c r="H65" s="3"/>
      <c r="I65" s="3"/>
    </row>
    <row r="66" spans="1:9" ht="12.75">
      <c r="A66" s="9" t="s">
        <v>47</v>
      </c>
      <c r="B66" s="9">
        <v>10.5</v>
      </c>
      <c r="C66" s="9" t="s">
        <v>39</v>
      </c>
      <c r="D66" s="9">
        <f>B66*18/7</f>
        <v>27</v>
      </c>
      <c r="E66" s="3"/>
      <c r="F66" s="3"/>
      <c r="G66" s="3"/>
      <c r="H66" s="3"/>
      <c r="I66" s="3"/>
    </row>
    <row r="67" spans="1:9" ht="12.75">
      <c r="A67" s="18"/>
      <c r="B67" s="18"/>
      <c r="C67" s="18"/>
      <c r="D67" s="87">
        <f>SUM(D66)</f>
        <v>27</v>
      </c>
      <c r="E67" s="3"/>
      <c r="F67" s="3"/>
      <c r="G67" s="3"/>
      <c r="H67" s="3"/>
      <c r="I67" s="3"/>
    </row>
    <row r="68" spans="1:9" ht="12.75">
      <c r="A68" s="19" t="s">
        <v>81</v>
      </c>
      <c r="B68" s="3"/>
      <c r="C68" s="3"/>
      <c r="D68" s="3"/>
      <c r="E68" s="3"/>
      <c r="F68" s="3"/>
      <c r="G68" s="3"/>
      <c r="H68" s="3"/>
      <c r="I68" s="3"/>
    </row>
    <row r="69" spans="1:9" ht="12.75">
      <c r="A69" s="6" t="s">
        <v>16</v>
      </c>
      <c r="B69" s="6" t="s">
        <v>17</v>
      </c>
      <c r="C69" s="6" t="s">
        <v>19</v>
      </c>
      <c r="D69" s="6" t="s">
        <v>18</v>
      </c>
      <c r="E69" s="3"/>
      <c r="F69" s="3"/>
      <c r="G69" s="3"/>
      <c r="H69" s="3"/>
      <c r="I69" s="3"/>
    </row>
    <row r="70" spans="1:9" ht="12.75">
      <c r="A70" s="101" t="s">
        <v>246</v>
      </c>
      <c r="B70" s="9">
        <v>7</v>
      </c>
      <c r="C70" s="9"/>
      <c r="D70" s="9">
        <v>15</v>
      </c>
      <c r="E70" s="3"/>
      <c r="F70" s="3"/>
      <c r="G70" s="3"/>
      <c r="H70" s="3"/>
      <c r="I70" s="3"/>
    </row>
    <row r="71" spans="1:9" ht="12.75">
      <c r="A71" s="18"/>
      <c r="B71" s="18"/>
      <c r="C71" s="18"/>
      <c r="D71" s="87">
        <f>SUM(D70)</f>
        <v>15</v>
      </c>
      <c r="E71" s="3"/>
      <c r="F71" s="3"/>
      <c r="G71" s="3"/>
      <c r="H71" s="3"/>
      <c r="I71" s="3"/>
    </row>
    <row r="72" spans="1:9" ht="12.75">
      <c r="A72" s="3" t="s">
        <v>82</v>
      </c>
      <c r="B72" s="3"/>
      <c r="C72" s="3"/>
      <c r="D72" s="3"/>
      <c r="E72" s="3"/>
      <c r="F72" s="3"/>
      <c r="G72" s="3"/>
      <c r="H72" s="3"/>
      <c r="I72" s="3"/>
    </row>
    <row r="73" spans="1:9" ht="12.75">
      <c r="A73" s="6" t="s">
        <v>16</v>
      </c>
      <c r="B73" s="6" t="s">
        <v>17</v>
      </c>
      <c r="C73" s="6" t="s">
        <v>19</v>
      </c>
      <c r="D73" s="6" t="s">
        <v>18</v>
      </c>
      <c r="E73" s="3"/>
      <c r="F73" s="3"/>
      <c r="G73" s="3"/>
      <c r="H73" s="3"/>
      <c r="I73" s="3"/>
    </row>
    <row r="74" spans="1:9" ht="12.75">
      <c r="A74" s="9" t="s">
        <v>54</v>
      </c>
      <c r="B74" s="9">
        <v>8</v>
      </c>
      <c r="C74" s="9" t="s">
        <v>40</v>
      </c>
      <c r="D74" s="9">
        <v>10</v>
      </c>
      <c r="E74" s="3"/>
      <c r="F74" s="3"/>
      <c r="G74" s="3"/>
      <c r="H74" s="3"/>
      <c r="I74" s="3"/>
    </row>
    <row r="75" spans="1:9" ht="12.75">
      <c r="A75" s="9" t="s">
        <v>55</v>
      </c>
      <c r="B75" s="9">
        <v>8</v>
      </c>
      <c r="C75" s="9" t="s">
        <v>40</v>
      </c>
      <c r="D75" s="9">
        <v>10</v>
      </c>
      <c r="E75" s="3"/>
      <c r="F75" s="3"/>
      <c r="G75" s="3"/>
      <c r="H75" s="3"/>
      <c r="I75" s="3"/>
    </row>
    <row r="76" spans="1:9" ht="12.75">
      <c r="A76" s="9" t="s">
        <v>48</v>
      </c>
      <c r="B76" s="9">
        <v>8</v>
      </c>
      <c r="C76" s="9" t="s">
        <v>40</v>
      </c>
      <c r="D76" s="9">
        <v>10</v>
      </c>
      <c r="E76" s="3"/>
      <c r="F76" s="3"/>
      <c r="G76" s="3"/>
      <c r="H76" s="3"/>
      <c r="I76" s="3"/>
    </row>
    <row r="77" spans="1:9" ht="12.75">
      <c r="A77" s="9" t="s">
        <v>49</v>
      </c>
      <c r="B77" s="9">
        <v>8</v>
      </c>
      <c r="C77" s="9" t="s">
        <v>40</v>
      </c>
      <c r="D77" s="9">
        <v>10</v>
      </c>
      <c r="E77" s="3"/>
      <c r="F77" s="3"/>
      <c r="G77" s="3"/>
      <c r="H77" s="3"/>
      <c r="I77" s="3"/>
    </row>
    <row r="78" spans="1:9" ht="12.75">
      <c r="A78" s="9" t="s">
        <v>50</v>
      </c>
      <c r="B78" s="9">
        <v>8</v>
      </c>
      <c r="C78" s="9" t="s">
        <v>40</v>
      </c>
      <c r="D78" s="9">
        <v>10</v>
      </c>
      <c r="E78" s="3"/>
      <c r="F78" s="3"/>
      <c r="G78" s="3"/>
      <c r="H78" s="3"/>
      <c r="I78" s="3"/>
    </row>
    <row r="79" spans="1:9" ht="12.75">
      <c r="A79" s="9" t="s">
        <v>104</v>
      </c>
      <c r="B79" s="9">
        <v>8</v>
      </c>
      <c r="C79" s="9" t="s">
        <v>40</v>
      </c>
      <c r="D79" s="9">
        <v>10</v>
      </c>
      <c r="E79" s="3"/>
      <c r="F79" s="3"/>
      <c r="G79" s="3"/>
      <c r="H79" s="3"/>
      <c r="I79" s="3"/>
    </row>
    <row r="80" spans="1:9" ht="12.75">
      <c r="A80" s="9" t="s">
        <v>173</v>
      </c>
      <c r="B80" s="9">
        <v>8</v>
      </c>
      <c r="C80" s="9" t="s">
        <v>40</v>
      </c>
      <c r="D80" s="9">
        <v>10</v>
      </c>
      <c r="E80" s="3"/>
      <c r="F80" s="3"/>
      <c r="G80" s="3"/>
      <c r="H80" s="3"/>
      <c r="I80" s="3"/>
    </row>
    <row r="81" spans="1:9" ht="12.75">
      <c r="A81" s="18"/>
      <c r="B81" s="18"/>
      <c r="C81" s="18"/>
      <c r="D81" s="87">
        <f>SUM(D74:D80)</f>
        <v>70</v>
      </c>
      <c r="E81" s="3"/>
      <c r="F81" s="3"/>
      <c r="G81" s="3"/>
      <c r="H81" s="3"/>
      <c r="I81" s="3"/>
    </row>
    <row r="82" spans="1:9" ht="12.75">
      <c r="A82" s="3" t="s">
        <v>87</v>
      </c>
      <c r="B82" s="3"/>
      <c r="C82" s="3"/>
      <c r="D82" s="3"/>
      <c r="E82" s="3"/>
      <c r="F82" s="3"/>
      <c r="G82" s="3"/>
      <c r="H82" s="3"/>
      <c r="I82" s="3"/>
    </row>
    <row r="83" spans="1:9" ht="12.75">
      <c r="A83" s="6" t="s">
        <v>16</v>
      </c>
      <c r="B83" s="6" t="s">
        <v>17</v>
      </c>
      <c r="C83" s="6" t="s">
        <v>19</v>
      </c>
      <c r="D83" s="6" t="s">
        <v>18</v>
      </c>
      <c r="E83" s="3"/>
      <c r="F83" s="3"/>
      <c r="G83" s="3"/>
      <c r="H83" s="3"/>
      <c r="I83" s="3"/>
    </row>
    <row r="84" spans="1:9" ht="12.75">
      <c r="A84" s="9"/>
      <c r="B84" s="9"/>
      <c r="C84" s="9"/>
      <c r="D84" s="9">
        <v>0</v>
      </c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4" t="s">
        <v>21</v>
      </c>
      <c r="B87" s="3"/>
      <c r="C87" s="20">
        <f>D67+D71+D81+D86</f>
        <v>112</v>
      </c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17" t="s">
        <v>66</v>
      </c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3.5">
      <c r="A91" s="21" t="s">
        <v>22</v>
      </c>
      <c r="B91" s="22"/>
      <c r="C91" s="9">
        <v>2</v>
      </c>
      <c r="D91" s="91" t="s">
        <v>25</v>
      </c>
      <c r="E91" s="3"/>
      <c r="F91" s="3"/>
      <c r="G91" s="3"/>
      <c r="H91" s="3"/>
      <c r="I91" s="3"/>
    </row>
    <row r="92" spans="1:9" ht="13.5">
      <c r="A92" s="21" t="s">
        <v>23</v>
      </c>
      <c r="B92" s="22"/>
      <c r="C92" s="9"/>
      <c r="D92" s="91" t="s">
        <v>26</v>
      </c>
      <c r="E92" s="3"/>
      <c r="F92" s="3"/>
      <c r="G92" s="3"/>
      <c r="H92" s="3"/>
      <c r="I92" s="3"/>
    </row>
    <row r="93" spans="1:9" ht="13.5">
      <c r="A93" s="21" t="s">
        <v>24</v>
      </c>
      <c r="B93" s="22"/>
      <c r="C93" s="24"/>
      <c r="D93" s="91" t="s">
        <v>27</v>
      </c>
      <c r="E93" s="3"/>
      <c r="F93" s="3"/>
      <c r="G93" s="3"/>
      <c r="H93" s="3"/>
      <c r="I93" s="3"/>
    </row>
    <row r="94" spans="1:9" ht="13.5">
      <c r="A94" s="77" t="s">
        <v>197</v>
      </c>
      <c r="B94" s="80"/>
      <c r="C94" s="88"/>
      <c r="D94" s="92" t="s">
        <v>194</v>
      </c>
      <c r="E94" s="3"/>
      <c r="F94" s="3"/>
      <c r="G94" s="3"/>
      <c r="H94" s="3"/>
      <c r="I94" s="3"/>
    </row>
    <row r="95" spans="1:9" ht="13.5">
      <c r="A95" s="79"/>
      <c r="B95" s="18"/>
      <c r="C95" s="89"/>
      <c r="D95" s="93" t="s">
        <v>195</v>
      </c>
      <c r="E95" s="3"/>
      <c r="F95" s="3"/>
      <c r="G95" s="3"/>
      <c r="H95" s="3"/>
      <c r="I95" s="3"/>
    </row>
    <row r="96" spans="1:9" ht="13.5">
      <c r="A96" s="78"/>
      <c r="B96" s="81"/>
      <c r="C96" s="90"/>
      <c r="D96" s="94" t="s">
        <v>196</v>
      </c>
      <c r="E96" s="3"/>
      <c r="F96" s="3"/>
      <c r="G96" s="3"/>
      <c r="H96" s="3"/>
      <c r="I96" s="3"/>
    </row>
    <row r="97" spans="1:9" ht="12.75">
      <c r="A97" s="3"/>
      <c r="B97" s="3"/>
      <c r="C97" s="25">
        <v>2</v>
      </c>
      <c r="D97" s="3"/>
      <c r="E97" s="3"/>
      <c r="F97" s="3"/>
      <c r="G97" s="3"/>
      <c r="H97" s="3"/>
      <c r="I97" s="3"/>
    </row>
    <row r="98" spans="1:9" ht="12.75">
      <c r="A98" s="25" t="s">
        <v>307</v>
      </c>
      <c r="B98" s="25"/>
      <c r="C98" s="25"/>
      <c r="D98" s="16">
        <f>C87+C97</f>
        <v>114</v>
      </c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8">
      <c r="A100" s="3"/>
      <c r="B100" s="3"/>
      <c r="C100" s="48" t="s">
        <v>308</v>
      </c>
      <c r="D100" s="48"/>
      <c r="E100" s="158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13.28125" style="0" customWidth="1"/>
    <col min="2" max="2" width="16.7109375" style="0" customWidth="1"/>
    <col min="3" max="3" width="16.57421875" style="0" customWidth="1"/>
    <col min="4" max="4" width="18.7109375" style="0" customWidth="1"/>
    <col min="5" max="5" width="10.57421875" style="0" customWidth="1"/>
    <col min="6" max="6" width="17.7109375" style="0" customWidth="1"/>
    <col min="7" max="7" width="6.57421875" style="0" customWidth="1"/>
    <col min="8" max="8" width="25.28125" style="0" customWidth="1"/>
  </cols>
  <sheetData>
    <row r="1" spans="6:8" ht="12.75">
      <c r="F1" s="40" t="s">
        <v>106</v>
      </c>
      <c r="G1" s="40"/>
      <c r="H1" s="40"/>
    </row>
    <row r="2" spans="2:5" ht="12.75">
      <c r="B2" s="4" t="s">
        <v>61</v>
      </c>
      <c r="C2" s="4"/>
      <c r="D2" s="3"/>
      <c r="E2" s="5">
        <f>145.04+C41+D48</f>
        <v>185.04</v>
      </c>
    </row>
    <row r="3" spans="1:9" ht="12.75">
      <c r="A3" s="3"/>
      <c r="B3" s="4" t="s">
        <v>62</v>
      </c>
      <c r="C3" s="4"/>
      <c r="D3" s="3"/>
      <c r="E3" s="5">
        <f>D88</f>
        <v>85</v>
      </c>
      <c r="F3" s="3"/>
      <c r="G3" s="3"/>
      <c r="H3" s="3"/>
      <c r="I3" s="3"/>
    </row>
    <row r="4" spans="1:9" ht="12.75">
      <c r="A4" s="3"/>
      <c r="B4" s="4"/>
      <c r="C4" s="4"/>
      <c r="D4" s="25"/>
      <c r="E4" s="70">
        <f>SUM(E2:E3)</f>
        <v>270.03999999999996</v>
      </c>
      <c r="F4" s="3"/>
      <c r="G4" s="3"/>
      <c r="H4" s="3"/>
      <c r="I4" s="3"/>
    </row>
    <row r="5" spans="1:9" ht="12.75">
      <c r="A5" s="1" t="s">
        <v>68</v>
      </c>
      <c r="B5" s="42"/>
      <c r="C5" s="42"/>
      <c r="D5" s="3"/>
      <c r="E5" s="37"/>
      <c r="F5" s="3"/>
      <c r="G5" s="3"/>
      <c r="H5" s="3"/>
      <c r="I5" s="3"/>
    </row>
    <row r="6" spans="1:9" ht="15" customHeight="1">
      <c r="A6" s="38" t="s">
        <v>69</v>
      </c>
      <c r="B6" s="3"/>
      <c r="C6" s="3"/>
      <c r="D6" s="3"/>
      <c r="E6" s="3"/>
      <c r="F6" s="3"/>
      <c r="G6" s="3"/>
      <c r="H6" s="3"/>
      <c r="I6" s="3"/>
    </row>
    <row r="7" spans="1:9" ht="58.5" customHeight="1">
      <c r="A7" s="6" t="s">
        <v>3</v>
      </c>
      <c r="B7" s="6" t="s">
        <v>10</v>
      </c>
      <c r="C7" s="7" t="s">
        <v>52</v>
      </c>
      <c r="D7" s="7" t="s">
        <v>4</v>
      </c>
      <c r="E7" s="7" t="s">
        <v>5</v>
      </c>
      <c r="F7" s="7" t="s">
        <v>7</v>
      </c>
      <c r="G7" s="7" t="s">
        <v>11</v>
      </c>
      <c r="H7" s="8" t="s">
        <v>8</v>
      </c>
      <c r="I7" s="7" t="s">
        <v>75</v>
      </c>
    </row>
    <row r="8" spans="1:9" ht="36.75" customHeight="1">
      <c r="A8" s="9" t="s">
        <v>97</v>
      </c>
      <c r="B8" s="10" t="s">
        <v>119</v>
      </c>
      <c r="C8" s="9">
        <v>1999</v>
      </c>
      <c r="D8" s="10" t="s">
        <v>86</v>
      </c>
      <c r="E8" s="9">
        <v>99060728</v>
      </c>
      <c r="F8" s="10" t="s">
        <v>236</v>
      </c>
      <c r="G8" s="9">
        <v>3</v>
      </c>
      <c r="H8" s="10" t="s">
        <v>114</v>
      </c>
      <c r="I8" s="9">
        <v>3</v>
      </c>
    </row>
    <row r="9" spans="1:9" ht="38.25">
      <c r="A9" s="9" t="s">
        <v>1</v>
      </c>
      <c r="B9" s="10" t="s">
        <v>119</v>
      </c>
      <c r="C9" s="9">
        <v>2004</v>
      </c>
      <c r="D9" s="10" t="s">
        <v>86</v>
      </c>
      <c r="E9" s="9">
        <v>62437</v>
      </c>
      <c r="F9" s="10" t="s">
        <v>236</v>
      </c>
      <c r="G9" s="9">
        <v>18</v>
      </c>
      <c r="H9" s="10" t="s">
        <v>115</v>
      </c>
      <c r="I9" s="9">
        <v>8</v>
      </c>
    </row>
    <row r="10" spans="1:9" ht="37.5" customHeight="1">
      <c r="A10" s="9" t="s">
        <v>97</v>
      </c>
      <c r="B10" s="10" t="s">
        <v>120</v>
      </c>
      <c r="C10" s="9">
        <v>2001</v>
      </c>
      <c r="D10" s="10" t="s">
        <v>86</v>
      </c>
      <c r="E10" s="33">
        <v>120403</v>
      </c>
      <c r="F10" s="10" t="s">
        <v>236</v>
      </c>
      <c r="G10" s="9">
        <v>5</v>
      </c>
      <c r="H10" s="10" t="s">
        <v>114</v>
      </c>
      <c r="I10" s="9">
        <v>3</v>
      </c>
    </row>
    <row r="11" spans="1:9" ht="34.5" customHeight="1">
      <c r="A11" s="9" t="s">
        <v>97</v>
      </c>
      <c r="B11" s="10" t="s">
        <v>116</v>
      </c>
      <c r="C11" s="9">
        <v>2004</v>
      </c>
      <c r="D11" s="10" t="s">
        <v>86</v>
      </c>
      <c r="E11" s="69" t="s">
        <v>117</v>
      </c>
      <c r="F11" s="10" t="s">
        <v>236</v>
      </c>
      <c r="G11" s="9">
        <v>13</v>
      </c>
      <c r="H11" s="10" t="s">
        <v>118</v>
      </c>
      <c r="I11" s="9">
        <v>4</v>
      </c>
    </row>
    <row r="12" spans="1:9" ht="33" customHeight="1">
      <c r="A12" s="9" t="s">
        <v>97</v>
      </c>
      <c r="B12" s="10" t="s">
        <v>85</v>
      </c>
      <c r="C12" s="9">
        <v>2007</v>
      </c>
      <c r="D12" s="10" t="s">
        <v>86</v>
      </c>
      <c r="E12" s="69" t="s">
        <v>84</v>
      </c>
      <c r="F12" s="10" t="s">
        <v>236</v>
      </c>
      <c r="G12" s="9">
        <v>10</v>
      </c>
      <c r="H12" s="10" t="s">
        <v>114</v>
      </c>
      <c r="I12" s="9">
        <v>4</v>
      </c>
    </row>
    <row r="13" spans="1:9" ht="28.5" customHeight="1">
      <c r="A13" s="9" t="s">
        <v>97</v>
      </c>
      <c r="B13" s="10" t="s">
        <v>198</v>
      </c>
      <c r="C13" s="9">
        <v>2014</v>
      </c>
      <c r="D13" s="10" t="s">
        <v>203</v>
      </c>
      <c r="E13" s="9" t="s">
        <v>201</v>
      </c>
      <c r="F13" s="10" t="s">
        <v>200</v>
      </c>
      <c r="G13" s="9">
        <v>10</v>
      </c>
      <c r="H13" s="10" t="s">
        <v>114</v>
      </c>
      <c r="I13" s="9">
        <v>5</v>
      </c>
    </row>
    <row r="14" spans="1:9" ht="36" customHeight="1">
      <c r="A14" s="9" t="s">
        <v>1</v>
      </c>
      <c r="B14" s="10" t="s">
        <v>299</v>
      </c>
      <c r="C14" s="9">
        <v>2009</v>
      </c>
      <c r="D14" s="10" t="s">
        <v>86</v>
      </c>
      <c r="E14" s="11">
        <v>381728</v>
      </c>
      <c r="F14" s="10" t="s">
        <v>236</v>
      </c>
      <c r="G14" s="9">
        <v>20</v>
      </c>
      <c r="H14" s="10" t="s">
        <v>115</v>
      </c>
      <c r="I14" s="9">
        <v>8</v>
      </c>
    </row>
    <row r="15" spans="1:9" ht="42" customHeight="1">
      <c r="A15" s="9" t="s">
        <v>1</v>
      </c>
      <c r="B15" s="10" t="s">
        <v>299</v>
      </c>
      <c r="C15" s="9">
        <v>2009</v>
      </c>
      <c r="D15" s="10" t="s">
        <v>86</v>
      </c>
      <c r="E15" s="11">
        <v>385728</v>
      </c>
      <c r="F15" s="10" t="s">
        <v>236</v>
      </c>
      <c r="G15" s="9">
        <v>20</v>
      </c>
      <c r="H15" s="10" t="s">
        <v>115</v>
      </c>
      <c r="I15" s="9">
        <v>8</v>
      </c>
    </row>
    <row r="16" spans="1:9" ht="39" customHeight="1">
      <c r="A16" s="9" t="s">
        <v>1</v>
      </c>
      <c r="B16" s="10" t="s">
        <v>300</v>
      </c>
      <c r="C16" s="9">
        <v>2008</v>
      </c>
      <c r="D16" s="10" t="s">
        <v>86</v>
      </c>
      <c r="E16" s="11">
        <v>389795</v>
      </c>
      <c r="F16" s="10" t="s">
        <v>236</v>
      </c>
      <c r="G16" s="9">
        <v>10</v>
      </c>
      <c r="H16" s="10" t="s">
        <v>114</v>
      </c>
      <c r="I16" s="9">
        <v>3</v>
      </c>
    </row>
    <row r="17" spans="1:9" ht="41.25" customHeight="1">
      <c r="A17" s="9" t="s">
        <v>1</v>
      </c>
      <c r="B17" s="10" t="s">
        <v>121</v>
      </c>
      <c r="C17" s="9">
        <v>1998</v>
      </c>
      <c r="D17" s="10" t="s">
        <v>86</v>
      </c>
      <c r="E17" s="11">
        <v>98080200</v>
      </c>
      <c r="F17" s="10" t="s">
        <v>236</v>
      </c>
      <c r="G17" s="9">
        <v>2</v>
      </c>
      <c r="H17" s="10" t="s">
        <v>114</v>
      </c>
      <c r="I17" s="9">
        <v>3</v>
      </c>
    </row>
    <row r="18" spans="1:9" ht="41.25" customHeight="1">
      <c r="A18" s="9" t="s">
        <v>97</v>
      </c>
      <c r="B18" s="9" t="s">
        <v>123</v>
      </c>
      <c r="C18" s="9">
        <v>2003</v>
      </c>
      <c r="D18" s="10" t="s">
        <v>86</v>
      </c>
      <c r="E18" s="11" t="s">
        <v>124</v>
      </c>
      <c r="F18" s="10" t="s">
        <v>236</v>
      </c>
      <c r="G18" s="9">
        <v>17</v>
      </c>
      <c r="H18" s="10" t="s">
        <v>115</v>
      </c>
      <c r="I18" s="9">
        <v>2</v>
      </c>
    </row>
    <row r="19" spans="1:9" ht="41.25" customHeight="1">
      <c r="A19" s="9" t="s">
        <v>97</v>
      </c>
      <c r="B19" s="9" t="s">
        <v>123</v>
      </c>
      <c r="C19" s="9">
        <v>2015</v>
      </c>
      <c r="D19" s="10" t="s">
        <v>202</v>
      </c>
      <c r="E19" s="11" t="s">
        <v>199</v>
      </c>
      <c r="F19" s="10" t="s">
        <v>200</v>
      </c>
      <c r="G19" s="9">
        <v>20</v>
      </c>
      <c r="H19" s="10" t="s">
        <v>115</v>
      </c>
      <c r="I19" s="9">
        <v>2</v>
      </c>
    </row>
    <row r="20" spans="1:9" ht="12.75">
      <c r="A20" s="13" t="s">
        <v>12</v>
      </c>
      <c r="B20" s="6" t="s">
        <v>13</v>
      </c>
      <c r="C20" s="6" t="s">
        <v>13</v>
      </c>
      <c r="D20" s="6" t="s">
        <v>13</v>
      </c>
      <c r="E20" s="6" t="s">
        <v>13</v>
      </c>
      <c r="F20" s="6" t="s">
        <v>13</v>
      </c>
      <c r="G20" s="14">
        <f>SUM(G8:G19)</f>
        <v>148</v>
      </c>
      <c r="H20" s="6" t="s">
        <v>13</v>
      </c>
      <c r="I20" s="99">
        <f>SUM(I8:I19)</f>
        <v>53</v>
      </c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25" t="s">
        <v>247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25" t="s">
        <v>248</v>
      </c>
      <c r="B23" s="3"/>
      <c r="C23" s="3"/>
      <c r="D23" s="3"/>
      <c r="E23" s="3"/>
      <c r="F23" s="3"/>
      <c r="G23" s="3"/>
      <c r="H23" s="3"/>
      <c r="I23" s="3"/>
    </row>
    <row r="24" spans="1:9" ht="12.75">
      <c r="A24" s="18"/>
      <c r="B24" s="37"/>
      <c r="C24" s="3"/>
      <c r="D24" s="3"/>
      <c r="E24" s="3"/>
      <c r="F24" s="3"/>
      <c r="G24" s="3"/>
      <c r="H24" s="3"/>
      <c r="I24" s="3"/>
    </row>
    <row r="25" spans="1:9" ht="12.75">
      <c r="A25" s="30" t="s">
        <v>78</v>
      </c>
      <c r="B25" s="18"/>
      <c r="C25" s="3"/>
      <c r="D25" s="3"/>
      <c r="E25" s="3"/>
      <c r="F25" s="3"/>
      <c r="G25" s="3"/>
      <c r="H25" s="3"/>
      <c r="I25" s="3"/>
    </row>
    <row r="26" spans="1:9" ht="12.75">
      <c r="A26" s="6" t="s">
        <v>125</v>
      </c>
      <c r="B26" s="6" t="s">
        <v>75</v>
      </c>
      <c r="C26" s="3"/>
      <c r="D26" s="3"/>
      <c r="E26" s="3"/>
      <c r="F26" s="3"/>
      <c r="G26" s="3"/>
      <c r="H26" s="3"/>
      <c r="I26" s="3"/>
    </row>
    <row r="27" spans="1:9" ht="12.75">
      <c r="A27" s="9" t="s">
        <v>88</v>
      </c>
      <c r="B27" s="9">
        <v>10</v>
      </c>
      <c r="C27" s="3"/>
      <c r="D27" s="3"/>
      <c r="E27" s="3"/>
      <c r="F27" s="3"/>
      <c r="G27" s="3"/>
      <c r="H27" s="3"/>
      <c r="I27" s="3"/>
    </row>
    <row r="28" spans="1:9" ht="12.75">
      <c r="A28" s="9" t="s">
        <v>89</v>
      </c>
      <c r="B28" s="9">
        <v>10</v>
      </c>
      <c r="C28" s="3"/>
      <c r="D28" s="3"/>
      <c r="E28" s="3"/>
      <c r="F28" s="3"/>
      <c r="G28" s="3"/>
      <c r="H28" s="3"/>
      <c r="I28" s="3"/>
    </row>
    <row r="29" spans="1:9" ht="12.75">
      <c r="A29" s="9" t="s">
        <v>90</v>
      </c>
      <c r="B29" s="9">
        <v>10</v>
      </c>
      <c r="C29" s="3"/>
      <c r="D29" s="3"/>
      <c r="E29" s="3"/>
      <c r="F29" s="3"/>
      <c r="G29" s="3"/>
      <c r="H29" s="3"/>
      <c r="I29" s="3"/>
    </row>
    <row r="30" spans="1:9" ht="12.75">
      <c r="A30" s="9" t="s">
        <v>95</v>
      </c>
      <c r="B30" s="9">
        <v>10</v>
      </c>
      <c r="C30" s="3"/>
      <c r="D30" s="3"/>
      <c r="E30" s="3"/>
      <c r="F30" s="3"/>
      <c r="G30" s="3"/>
      <c r="H30" s="3"/>
      <c r="I30" s="3"/>
    </row>
    <row r="31" spans="1:9" ht="12.75">
      <c r="A31" s="9" t="s">
        <v>113</v>
      </c>
      <c r="B31" s="9">
        <v>10</v>
      </c>
      <c r="C31" s="3"/>
      <c r="D31" s="3"/>
      <c r="E31" s="3"/>
      <c r="F31" s="3"/>
      <c r="G31" s="3"/>
      <c r="H31" s="3"/>
      <c r="I31" s="3"/>
    </row>
    <row r="32" spans="1:9" ht="12.75">
      <c r="A32" s="9" t="s">
        <v>96</v>
      </c>
      <c r="B32" s="9">
        <v>2</v>
      </c>
      <c r="C32" s="3"/>
      <c r="D32" s="3"/>
      <c r="E32" s="3"/>
      <c r="F32" s="3"/>
      <c r="G32" s="3"/>
      <c r="H32" s="3"/>
      <c r="I32" s="3"/>
    </row>
    <row r="33" spans="1:9" ht="12.75">
      <c r="A33" s="25" t="s">
        <v>76</v>
      </c>
      <c r="B33" s="99">
        <f>SUM(B27:B32)</f>
        <v>52</v>
      </c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53" t="s">
        <v>254</v>
      </c>
      <c r="B35" s="53"/>
      <c r="C35" s="53"/>
      <c r="D35" s="3"/>
      <c r="E35" s="3"/>
      <c r="F35" s="3"/>
      <c r="G35" s="3"/>
      <c r="H35" s="3"/>
      <c r="I35" s="3"/>
    </row>
    <row r="36" spans="1:9" ht="15.75">
      <c r="A36" s="53"/>
      <c r="B36" s="53"/>
      <c r="C36" s="54"/>
      <c r="D36" s="3"/>
      <c r="E36" s="3"/>
      <c r="F36" s="3"/>
      <c r="G36" s="3"/>
      <c r="H36" s="3"/>
      <c r="I36" s="3"/>
    </row>
    <row r="37" spans="1:9" ht="15.75">
      <c r="A37" s="53"/>
      <c r="B37" s="53"/>
      <c r="C37" s="54"/>
      <c r="D37" s="3"/>
      <c r="E37" s="3"/>
      <c r="F37" s="3"/>
      <c r="G37" s="3"/>
      <c r="H37" s="3"/>
      <c r="I37" s="3"/>
    </row>
    <row r="38" spans="1:9" ht="12.75">
      <c r="A38" s="4" t="s">
        <v>71</v>
      </c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4" t="s">
        <v>91</v>
      </c>
      <c r="B40" s="3"/>
      <c r="C40" s="9">
        <v>50</v>
      </c>
      <c r="D40" s="3"/>
      <c r="E40" s="3"/>
      <c r="F40" s="3"/>
      <c r="G40" s="3"/>
      <c r="H40" s="3"/>
      <c r="I40" s="3"/>
    </row>
    <row r="41" spans="1:9" ht="12.75">
      <c r="A41" s="4" t="s">
        <v>15</v>
      </c>
      <c r="B41" s="3"/>
      <c r="C41" s="16">
        <v>40</v>
      </c>
      <c r="D41" s="3"/>
      <c r="E41" s="3"/>
      <c r="F41" s="3"/>
      <c r="G41" s="3"/>
      <c r="H41" s="3"/>
      <c r="I41" s="3"/>
    </row>
    <row r="42" spans="1:9" ht="12.75">
      <c r="A42" s="71" t="s">
        <v>122</v>
      </c>
      <c r="B42" s="71"/>
      <c r="C42" s="3"/>
      <c r="D42" s="3"/>
      <c r="E42" s="3"/>
      <c r="F42" s="3"/>
      <c r="G42" s="3"/>
      <c r="H42" s="3"/>
      <c r="I42" s="3"/>
    </row>
    <row r="43" spans="1:9" ht="12.75">
      <c r="A43" s="15" t="s">
        <v>158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15" t="s">
        <v>159</v>
      </c>
      <c r="B44" s="3"/>
      <c r="C44" s="3"/>
      <c r="D44" s="3"/>
      <c r="E44" s="3"/>
      <c r="F44" s="3"/>
      <c r="G44" s="3"/>
      <c r="H44" s="3"/>
      <c r="I44" s="3"/>
    </row>
    <row r="45" spans="1:9" ht="12.75">
      <c r="A45" s="15" t="s">
        <v>157</v>
      </c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8" t="s">
        <v>60</v>
      </c>
      <c r="B47" s="39"/>
      <c r="C47" s="39"/>
      <c r="D47" s="9">
        <v>0</v>
      </c>
      <c r="E47" s="3"/>
      <c r="F47" s="3"/>
      <c r="G47" s="3"/>
      <c r="H47" s="3"/>
      <c r="I47" s="3"/>
    </row>
    <row r="48" spans="1:9" ht="12.75">
      <c r="A48" s="15"/>
      <c r="B48" s="3"/>
      <c r="C48" s="3"/>
      <c r="D48" s="16">
        <v>0</v>
      </c>
      <c r="E48" s="3"/>
      <c r="F48" s="3"/>
      <c r="G48" s="3"/>
      <c r="H48" s="3"/>
      <c r="I48" s="3"/>
    </row>
    <row r="49" spans="1:9" ht="12.75">
      <c r="A49" s="15"/>
      <c r="B49" s="3"/>
      <c r="C49" s="3"/>
      <c r="D49" s="163"/>
      <c r="E49" s="3"/>
      <c r="F49" s="3"/>
      <c r="G49" s="3"/>
      <c r="H49" s="3"/>
      <c r="I49" s="3"/>
    </row>
    <row r="50" spans="1:9" ht="12.75">
      <c r="A50" s="40" t="s">
        <v>312</v>
      </c>
      <c r="B50" s="40"/>
      <c r="C50" s="157"/>
      <c r="D50" s="162"/>
      <c r="E50" s="162"/>
      <c r="F50" s="128"/>
      <c r="G50" s="3"/>
      <c r="H50" s="3"/>
      <c r="I50" s="3"/>
    </row>
    <row r="51" spans="1:9" ht="12.75">
      <c r="A51" s="40"/>
      <c r="B51" s="40"/>
      <c r="C51" s="157"/>
      <c r="D51" s="162"/>
      <c r="E51" s="162"/>
      <c r="F51" s="128"/>
      <c r="G51" s="3"/>
      <c r="H51" s="3"/>
      <c r="I51" s="3"/>
    </row>
    <row r="52" spans="1:9" ht="12.75">
      <c r="A52" s="1" t="s">
        <v>57</v>
      </c>
      <c r="B52" s="42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17" t="s">
        <v>65</v>
      </c>
      <c r="B54" s="3"/>
      <c r="C54" s="3"/>
      <c r="D54" s="3"/>
      <c r="E54" s="3"/>
      <c r="F54" s="3"/>
      <c r="G54" s="3"/>
      <c r="H54" s="3"/>
      <c r="I54" s="3"/>
    </row>
    <row r="55" spans="1:9" ht="12.75">
      <c r="A55" s="4" t="s">
        <v>51</v>
      </c>
      <c r="B55" s="3"/>
      <c r="C55" s="3"/>
      <c r="D55" s="3"/>
      <c r="E55" s="3"/>
      <c r="F55" s="3"/>
      <c r="G55" s="3"/>
      <c r="H55" s="3"/>
      <c r="I55" s="3"/>
    </row>
    <row r="56" spans="1:9" ht="12.75">
      <c r="A56" s="3" t="s">
        <v>20</v>
      </c>
      <c r="B56" s="3"/>
      <c r="C56" s="3"/>
      <c r="D56" s="3"/>
      <c r="E56" s="3"/>
      <c r="F56" s="3"/>
      <c r="G56" s="3"/>
      <c r="H56" s="3"/>
      <c r="I56" s="3"/>
    </row>
    <row r="57" spans="1:9" ht="12.75">
      <c r="A57" s="3" t="s">
        <v>67</v>
      </c>
      <c r="B57" s="3"/>
      <c r="C57" s="3"/>
      <c r="D57" s="3"/>
      <c r="E57" s="3"/>
      <c r="F57" s="3"/>
      <c r="G57" s="3"/>
      <c r="H57" s="3"/>
      <c r="I57" s="3"/>
    </row>
    <row r="58" spans="1:9" ht="12.75">
      <c r="A58" s="6" t="s">
        <v>16</v>
      </c>
      <c r="B58" s="6" t="s">
        <v>17</v>
      </c>
      <c r="C58" s="6" t="s">
        <v>19</v>
      </c>
      <c r="D58" s="6" t="s">
        <v>18</v>
      </c>
      <c r="E58" s="3"/>
      <c r="F58" s="3"/>
      <c r="G58" s="3"/>
      <c r="H58" s="3"/>
      <c r="I58" s="3"/>
    </row>
    <row r="59" spans="1:9" ht="12.75">
      <c r="A59" s="9" t="s">
        <v>160</v>
      </c>
      <c r="B59" s="9">
        <v>7</v>
      </c>
      <c r="C59" s="9" t="s">
        <v>39</v>
      </c>
      <c r="D59" s="9">
        <v>18</v>
      </c>
      <c r="E59" s="3"/>
      <c r="F59" s="3"/>
      <c r="G59" s="3"/>
      <c r="H59" s="3"/>
      <c r="I59" s="3"/>
    </row>
    <row r="60" spans="1:9" ht="12.75">
      <c r="A60" s="18"/>
      <c r="B60" s="18"/>
      <c r="C60" s="18"/>
      <c r="D60" s="18">
        <f>SUM(D59)</f>
        <v>18</v>
      </c>
      <c r="E60" s="3"/>
      <c r="F60" s="3"/>
      <c r="G60" s="3"/>
      <c r="H60" s="3"/>
      <c r="I60" s="3"/>
    </row>
    <row r="61" spans="1:9" ht="12.75">
      <c r="A61" s="19" t="s">
        <v>81</v>
      </c>
      <c r="B61" s="3"/>
      <c r="C61" s="3"/>
      <c r="D61" s="3"/>
      <c r="E61" s="3"/>
      <c r="F61" s="3"/>
      <c r="G61" s="3"/>
      <c r="H61" s="3"/>
      <c r="I61" s="3"/>
    </row>
    <row r="62" spans="1:9" ht="12.75">
      <c r="A62" s="6" t="s">
        <v>16</v>
      </c>
      <c r="B62" s="6" t="s">
        <v>17</v>
      </c>
      <c r="C62" s="6" t="s">
        <v>19</v>
      </c>
      <c r="D62" s="6" t="s">
        <v>18</v>
      </c>
      <c r="E62" s="3"/>
      <c r="F62" s="3"/>
      <c r="G62" s="3"/>
      <c r="H62" s="3"/>
      <c r="I62" s="3"/>
    </row>
    <row r="63" spans="1:9" ht="12.75">
      <c r="A63" s="9" t="s">
        <v>113</v>
      </c>
      <c r="B63" s="9">
        <v>7</v>
      </c>
      <c r="C63" s="9"/>
      <c r="D63" s="9">
        <v>15</v>
      </c>
      <c r="E63" s="3"/>
      <c r="F63" s="3"/>
      <c r="G63" s="3"/>
      <c r="H63" s="3"/>
      <c r="I63" s="3"/>
    </row>
    <row r="64" spans="1:9" ht="12.75">
      <c r="A64" s="18"/>
      <c r="B64" s="18"/>
      <c r="C64" s="18"/>
      <c r="D64" s="18">
        <f>SUM(D63)</f>
        <v>15</v>
      </c>
      <c r="E64" s="3"/>
      <c r="F64" s="3"/>
      <c r="G64" s="3"/>
      <c r="H64" s="3"/>
      <c r="I64" s="3"/>
    </row>
    <row r="65" spans="1:9" ht="12.75">
      <c r="A65" s="3" t="s">
        <v>82</v>
      </c>
      <c r="B65" s="3"/>
      <c r="C65" s="3"/>
      <c r="D65" s="3"/>
      <c r="E65" s="3"/>
      <c r="F65" s="3"/>
      <c r="G65" s="3"/>
      <c r="H65" s="3"/>
      <c r="I65" s="3"/>
    </row>
    <row r="66" spans="1:9" ht="12.75">
      <c r="A66" s="6" t="s">
        <v>16</v>
      </c>
      <c r="B66" s="6" t="s">
        <v>17</v>
      </c>
      <c r="C66" s="6" t="s">
        <v>19</v>
      </c>
      <c r="D66" s="6" t="s">
        <v>18</v>
      </c>
      <c r="E66" s="3"/>
      <c r="F66" s="3"/>
      <c r="G66" s="3"/>
      <c r="H66" s="3"/>
      <c r="I66" s="3"/>
    </row>
    <row r="67" spans="1:9" ht="12.75">
      <c r="A67" s="9" t="s">
        <v>88</v>
      </c>
      <c r="B67" s="9">
        <v>8</v>
      </c>
      <c r="C67" s="9" t="s">
        <v>40</v>
      </c>
      <c r="D67" s="9">
        <v>10</v>
      </c>
      <c r="E67" s="3"/>
      <c r="F67" s="3"/>
      <c r="G67" s="3"/>
      <c r="H67" s="3"/>
      <c r="I67" s="3"/>
    </row>
    <row r="68" spans="1:9" ht="12.75">
      <c r="A68" s="9" t="s">
        <v>89</v>
      </c>
      <c r="B68" s="9">
        <v>8</v>
      </c>
      <c r="C68" s="9" t="s">
        <v>40</v>
      </c>
      <c r="D68" s="9">
        <v>10</v>
      </c>
      <c r="E68" s="3"/>
      <c r="F68" s="3"/>
      <c r="G68" s="3"/>
      <c r="H68" s="3"/>
      <c r="I68" s="3"/>
    </row>
    <row r="69" spans="1:9" ht="12.75">
      <c r="A69" s="9" t="s">
        <v>90</v>
      </c>
      <c r="B69" s="9">
        <v>8</v>
      </c>
      <c r="C69" s="9" t="s">
        <v>40</v>
      </c>
      <c r="D69" s="9">
        <v>10</v>
      </c>
      <c r="E69" s="3"/>
      <c r="F69" s="3"/>
      <c r="G69" s="3"/>
      <c r="H69" s="3"/>
      <c r="I69" s="3"/>
    </row>
    <row r="70" spans="1:9" ht="12.75">
      <c r="A70" s="9" t="s">
        <v>95</v>
      </c>
      <c r="B70" s="9">
        <v>8</v>
      </c>
      <c r="C70" s="9" t="s">
        <v>40</v>
      </c>
      <c r="D70" s="9">
        <v>10</v>
      </c>
      <c r="E70" s="3"/>
      <c r="F70" s="3"/>
      <c r="G70" s="3"/>
      <c r="H70" s="3"/>
      <c r="I70" s="3"/>
    </row>
    <row r="71" spans="1:9" ht="12.75">
      <c r="A71" s="18"/>
      <c r="B71" s="18"/>
      <c r="C71" s="18"/>
      <c r="D71" s="18">
        <f>SUM(D67:D70)</f>
        <v>40</v>
      </c>
      <c r="E71" s="3"/>
      <c r="F71" s="3"/>
      <c r="G71" s="3"/>
      <c r="H71" s="3"/>
      <c r="I71" s="3"/>
    </row>
    <row r="72" spans="1:9" ht="12.75">
      <c r="A72" s="3" t="s">
        <v>87</v>
      </c>
      <c r="B72" s="3"/>
      <c r="C72" s="3"/>
      <c r="D72" s="3"/>
      <c r="E72" s="3"/>
      <c r="F72" s="3"/>
      <c r="G72" s="3"/>
      <c r="H72" s="3"/>
      <c r="I72" s="3"/>
    </row>
    <row r="73" spans="1:9" ht="12.75">
      <c r="A73" s="6" t="s">
        <v>16</v>
      </c>
      <c r="B73" s="6" t="s">
        <v>17</v>
      </c>
      <c r="C73" s="6" t="s">
        <v>19</v>
      </c>
      <c r="D73" s="6" t="s">
        <v>18</v>
      </c>
      <c r="E73" s="3"/>
      <c r="F73" s="3"/>
      <c r="G73" s="3"/>
      <c r="H73" s="3"/>
      <c r="I73" s="3"/>
    </row>
    <row r="74" spans="1:9" ht="12.75">
      <c r="A74" s="9" t="s">
        <v>96</v>
      </c>
      <c r="B74" s="9">
        <v>8</v>
      </c>
      <c r="C74" s="9"/>
      <c r="D74" s="9">
        <v>10</v>
      </c>
      <c r="E74" s="3"/>
      <c r="F74" s="3"/>
      <c r="G74" s="3"/>
      <c r="H74" s="3"/>
      <c r="I74" s="3"/>
    </row>
    <row r="75" spans="1:9" ht="12.75">
      <c r="A75" s="3"/>
      <c r="B75" s="3"/>
      <c r="C75" s="3"/>
      <c r="D75" s="3">
        <f>SUM(D74:D74)</f>
        <v>10</v>
      </c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4" t="s">
        <v>21</v>
      </c>
      <c r="B77" s="3"/>
      <c r="C77" s="99">
        <f>D60+D64+D71+D75</f>
        <v>83</v>
      </c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17" t="s">
        <v>66</v>
      </c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3.5">
      <c r="A81" s="21" t="s">
        <v>22</v>
      </c>
      <c r="B81" s="22"/>
      <c r="C81" s="9">
        <v>2</v>
      </c>
      <c r="D81" s="91" t="s">
        <v>25</v>
      </c>
      <c r="E81" s="3"/>
      <c r="F81" s="3"/>
      <c r="G81" s="3"/>
      <c r="H81" s="3"/>
      <c r="I81" s="3"/>
    </row>
    <row r="82" spans="1:9" ht="13.5">
      <c r="A82" s="21" t="s">
        <v>23</v>
      </c>
      <c r="B82" s="22"/>
      <c r="C82" s="9"/>
      <c r="D82" s="91" t="s">
        <v>26</v>
      </c>
      <c r="E82" s="3"/>
      <c r="F82" s="3"/>
      <c r="G82" s="3"/>
      <c r="H82" s="3"/>
      <c r="I82" s="3"/>
    </row>
    <row r="83" spans="1:9" ht="13.5">
      <c r="A83" s="21" t="s">
        <v>24</v>
      </c>
      <c r="B83" s="22"/>
      <c r="C83" s="24"/>
      <c r="D83" s="91" t="s">
        <v>27</v>
      </c>
      <c r="E83" s="3"/>
      <c r="F83" s="3"/>
      <c r="G83" s="3"/>
      <c r="H83" s="3"/>
      <c r="I83" s="3"/>
    </row>
    <row r="84" spans="1:9" ht="13.5">
      <c r="A84" s="77" t="s">
        <v>197</v>
      </c>
      <c r="B84" s="80"/>
      <c r="C84" s="88"/>
      <c r="D84" s="92" t="s">
        <v>194</v>
      </c>
      <c r="E84" s="3"/>
      <c r="F84" s="3"/>
      <c r="G84" s="3"/>
      <c r="H84" s="3"/>
      <c r="I84" s="3"/>
    </row>
    <row r="85" spans="1:9" ht="13.5">
      <c r="A85" s="79"/>
      <c r="B85" s="18"/>
      <c r="C85" s="89"/>
      <c r="D85" s="93" t="s">
        <v>195</v>
      </c>
      <c r="E85" s="3"/>
      <c r="F85" s="3"/>
      <c r="G85" s="3"/>
      <c r="H85" s="3"/>
      <c r="I85" s="3"/>
    </row>
    <row r="86" spans="1:9" ht="13.5">
      <c r="A86" s="78"/>
      <c r="B86" s="81"/>
      <c r="C86" s="90"/>
      <c r="D86" s="94" t="s">
        <v>196</v>
      </c>
      <c r="E86" s="3"/>
      <c r="F86" s="3"/>
      <c r="G86" s="3"/>
      <c r="H86" s="3"/>
      <c r="I86" s="3"/>
    </row>
    <row r="87" spans="1:9" ht="12.75">
      <c r="A87" s="3"/>
      <c r="B87" s="3"/>
      <c r="C87" s="114">
        <v>2</v>
      </c>
      <c r="D87" s="3"/>
      <c r="E87" s="3"/>
      <c r="F87" s="3"/>
      <c r="G87" s="3"/>
      <c r="H87" s="3"/>
      <c r="I87" s="3"/>
    </row>
    <row r="88" spans="1:9" ht="12.75">
      <c r="A88" s="4" t="s">
        <v>315</v>
      </c>
      <c r="B88" s="3"/>
      <c r="C88" s="3"/>
      <c r="D88" s="16">
        <f>C77+C87</f>
        <v>85</v>
      </c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8">
      <c r="A90" s="3"/>
      <c r="B90" s="3"/>
      <c r="C90" s="48" t="s">
        <v>308</v>
      </c>
      <c r="D90" s="48"/>
      <c r="E90" s="158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B83" sqref="B83"/>
    </sheetView>
  </sheetViews>
  <sheetFormatPr defaultColWidth="9.140625" defaultRowHeight="12.75"/>
  <cols>
    <col min="1" max="1" width="21.140625" style="3" customWidth="1"/>
    <col min="2" max="2" width="15.7109375" style="3" customWidth="1"/>
    <col min="3" max="3" width="17.7109375" style="3" customWidth="1"/>
    <col min="4" max="4" width="13.7109375" style="3" customWidth="1"/>
    <col min="5" max="5" width="12.00390625" style="3" customWidth="1"/>
    <col min="6" max="6" width="10.00390625" style="3" customWidth="1"/>
    <col min="7" max="7" width="13.57421875" style="3" customWidth="1"/>
    <col min="8" max="8" width="6.8515625" style="3" customWidth="1"/>
    <col min="9" max="9" width="16.421875" style="3" customWidth="1"/>
    <col min="10" max="16384" width="9.140625" style="3" customWidth="1"/>
  </cols>
  <sheetData>
    <row r="2" spans="7:8" ht="11.25">
      <c r="G2" s="25" t="s">
        <v>107</v>
      </c>
      <c r="H2" s="25"/>
    </row>
    <row r="3" spans="2:5" ht="11.25">
      <c r="B3" s="4" t="s">
        <v>61</v>
      </c>
      <c r="C3" s="4"/>
      <c r="E3" s="26">
        <f>95.33+C37+D44</f>
        <v>155.32999999999998</v>
      </c>
    </row>
    <row r="4" spans="2:5" ht="11.25">
      <c r="B4" s="4" t="s">
        <v>62</v>
      </c>
      <c r="C4" s="4"/>
      <c r="E4" s="26">
        <f>D87</f>
        <v>105.94</v>
      </c>
    </row>
    <row r="5" spans="2:5" ht="11.25">
      <c r="B5" s="4"/>
      <c r="C5" s="4"/>
      <c r="E5" s="73">
        <f>SUM(E3:E4)</f>
        <v>261.27</v>
      </c>
    </row>
    <row r="6" ht="11.25">
      <c r="A6" s="4" t="s">
        <v>0</v>
      </c>
    </row>
    <row r="7" ht="13.5" customHeight="1">
      <c r="A7" s="38" t="s">
        <v>63</v>
      </c>
    </row>
    <row r="8" spans="1:9" ht="59.25" customHeight="1">
      <c r="A8" s="6" t="s">
        <v>3</v>
      </c>
      <c r="B8" s="6" t="s">
        <v>10</v>
      </c>
      <c r="C8" s="7" t="s">
        <v>9</v>
      </c>
      <c r="D8" s="7" t="s">
        <v>4</v>
      </c>
      <c r="E8" s="118" t="s">
        <v>5</v>
      </c>
      <c r="F8" s="7" t="s">
        <v>6</v>
      </c>
      <c r="G8" s="118" t="s">
        <v>7</v>
      </c>
      <c r="H8" s="118" t="s">
        <v>11</v>
      </c>
      <c r="I8" s="119" t="s">
        <v>75</v>
      </c>
    </row>
    <row r="9" spans="1:9" ht="25.5" customHeight="1">
      <c r="A9" s="36" t="s">
        <v>255</v>
      </c>
      <c r="B9" s="36" t="s">
        <v>256</v>
      </c>
      <c r="C9" s="12">
        <v>2015</v>
      </c>
      <c r="D9" s="36" t="s">
        <v>303</v>
      </c>
      <c r="E9" s="120">
        <v>201410090020</v>
      </c>
      <c r="F9" s="12" t="s">
        <v>33</v>
      </c>
      <c r="G9" s="121">
        <v>2015</v>
      </c>
      <c r="H9" s="122">
        <v>20</v>
      </c>
      <c r="I9" s="121">
        <v>8</v>
      </c>
    </row>
    <row r="10" spans="1:9" ht="22.5">
      <c r="A10" s="36" t="s">
        <v>255</v>
      </c>
      <c r="B10" s="36" t="s">
        <v>256</v>
      </c>
      <c r="C10" s="12">
        <v>2015</v>
      </c>
      <c r="D10" s="36" t="s">
        <v>304</v>
      </c>
      <c r="E10" s="120">
        <v>201410090018</v>
      </c>
      <c r="F10" s="12" t="s">
        <v>33</v>
      </c>
      <c r="G10" s="121">
        <v>2015</v>
      </c>
      <c r="H10" s="122">
        <v>20</v>
      </c>
      <c r="I10" s="121">
        <v>8</v>
      </c>
    </row>
    <row r="11" spans="1:9" ht="22.5">
      <c r="A11" s="33" t="s">
        <v>257</v>
      </c>
      <c r="B11" s="108" t="s">
        <v>258</v>
      </c>
      <c r="C11" s="12">
        <v>2015</v>
      </c>
      <c r="D11" s="36" t="s">
        <v>305</v>
      </c>
      <c r="E11" s="120">
        <v>201502370022</v>
      </c>
      <c r="F11" s="12" t="s">
        <v>33</v>
      </c>
      <c r="G11" s="121">
        <v>2015</v>
      </c>
      <c r="H11" s="122">
        <v>10</v>
      </c>
      <c r="I11" s="121">
        <v>5</v>
      </c>
    </row>
    <row r="12" spans="1:9" ht="22.5">
      <c r="A12" s="33" t="s">
        <v>272</v>
      </c>
      <c r="B12" s="108" t="s">
        <v>259</v>
      </c>
      <c r="C12" s="12">
        <v>2015</v>
      </c>
      <c r="D12" s="108" t="s">
        <v>260</v>
      </c>
      <c r="E12" s="120">
        <v>1551</v>
      </c>
      <c r="F12" s="12" t="s">
        <v>33</v>
      </c>
      <c r="G12" s="121">
        <v>2015</v>
      </c>
      <c r="H12" s="122">
        <v>10</v>
      </c>
      <c r="I12" s="121">
        <v>3</v>
      </c>
    </row>
    <row r="13" spans="1:9" ht="22.5">
      <c r="A13" s="108" t="s">
        <v>273</v>
      </c>
      <c r="B13" s="108" t="s">
        <v>261</v>
      </c>
      <c r="C13" s="12">
        <v>2015</v>
      </c>
      <c r="D13" s="108" t="s">
        <v>262</v>
      </c>
      <c r="E13" s="123" t="s">
        <v>263</v>
      </c>
      <c r="F13" s="12" t="s">
        <v>33</v>
      </c>
      <c r="G13" s="121">
        <v>2015</v>
      </c>
      <c r="H13" s="126">
        <v>15</v>
      </c>
      <c r="I13" s="127">
        <v>4</v>
      </c>
    </row>
    <row r="14" spans="1:9" ht="22.5">
      <c r="A14" s="108" t="s">
        <v>274</v>
      </c>
      <c r="B14" s="108" t="s">
        <v>264</v>
      </c>
      <c r="C14" s="12">
        <v>2015</v>
      </c>
      <c r="D14" s="108" t="s">
        <v>265</v>
      </c>
      <c r="E14" s="123" t="s">
        <v>266</v>
      </c>
      <c r="F14" s="12" t="s">
        <v>33</v>
      </c>
      <c r="G14" s="121">
        <v>2015</v>
      </c>
      <c r="H14" s="122">
        <v>10</v>
      </c>
      <c r="I14" s="121">
        <v>5</v>
      </c>
    </row>
    <row r="15" spans="1:9" ht="12.75">
      <c r="A15" s="108" t="s">
        <v>275</v>
      </c>
      <c r="B15" s="108" t="s">
        <v>267</v>
      </c>
      <c r="C15" s="12">
        <v>2015</v>
      </c>
      <c r="D15" s="108" t="s">
        <v>268</v>
      </c>
      <c r="E15" s="123" t="s">
        <v>269</v>
      </c>
      <c r="F15" s="12" t="s">
        <v>33</v>
      </c>
      <c r="G15" s="121">
        <v>2015</v>
      </c>
      <c r="H15" s="122">
        <v>15</v>
      </c>
      <c r="I15" s="121">
        <v>4</v>
      </c>
    </row>
    <row r="16" spans="1:9" ht="12.75">
      <c r="A16" s="108" t="s">
        <v>276</v>
      </c>
      <c r="B16" s="108" t="s">
        <v>270</v>
      </c>
      <c r="C16" s="12">
        <v>2015</v>
      </c>
      <c r="D16" s="108" t="s">
        <v>306</v>
      </c>
      <c r="E16" s="123" t="s">
        <v>271</v>
      </c>
      <c r="F16" s="12" t="s">
        <v>33</v>
      </c>
      <c r="G16" s="121">
        <v>2015</v>
      </c>
      <c r="H16" s="122">
        <v>15</v>
      </c>
      <c r="I16" s="121">
        <v>4</v>
      </c>
    </row>
    <row r="17" spans="1:9" ht="12.75">
      <c r="A17" s="13" t="s">
        <v>12</v>
      </c>
      <c r="B17" s="6" t="s">
        <v>13</v>
      </c>
      <c r="C17" s="6" t="s">
        <v>13</v>
      </c>
      <c r="D17" s="6" t="s">
        <v>13</v>
      </c>
      <c r="E17" s="119" t="s">
        <v>13</v>
      </c>
      <c r="F17" s="6" t="s">
        <v>13</v>
      </c>
      <c r="G17" s="119" t="s">
        <v>13</v>
      </c>
      <c r="H17" s="124">
        <f>SUM(H9:H16)</f>
        <v>115</v>
      </c>
      <c r="I17" s="124">
        <f>SUM(I9:I16)</f>
        <v>41</v>
      </c>
    </row>
    <row r="18" spans="1:9" ht="11.25">
      <c r="A18" s="55"/>
      <c r="B18" s="46"/>
      <c r="C18" s="46"/>
      <c r="D18" s="46"/>
      <c r="E18" s="46"/>
      <c r="F18" s="46"/>
      <c r="G18" s="46"/>
      <c r="H18" s="56"/>
      <c r="I18" s="46"/>
    </row>
    <row r="19" ht="11.25">
      <c r="A19" s="25" t="s">
        <v>247</v>
      </c>
    </row>
    <row r="20" ht="11.25">
      <c r="A20" s="25"/>
    </row>
    <row r="21" spans="1:2" ht="11.25">
      <c r="A21" s="25" t="s">
        <v>277</v>
      </c>
      <c r="B21" s="103"/>
    </row>
    <row r="22" spans="1:2" ht="11.25">
      <c r="A22" s="125"/>
      <c r="B22" s="18"/>
    </row>
    <row r="23" spans="1:2" ht="11.25">
      <c r="A23" s="30" t="s">
        <v>79</v>
      </c>
      <c r="B23" s="18"/>
    </row>
    <row r="24" spans="1:4" ht="11.25">
      <c r="A24" s="6" t="s">
        <v>77</v>
      </c>
      <c r="B24" s="6" t="s">
        <v>75</v>
      </c>
      <c r="C24" s="46"/>
      <c r="D24" s="46"/>
    </row>
    <row r="25" spans="1:4" ht="11.25">
      <c r="A25" s="9" t="s">
        <v>143</v>
      </c>
      <c r="B25" s="9">
        <v>10</v>
      </c>
      <c r="C25" s="18"/>
      <c r="D25" s="47"/>
    </row>
    <row r="26" spans="1:4" ht="11.25">
      <c r="A26" s="9" t="s">
        <v>144</v>
      </c>
      <c r="B26" s="9">
        <v>10</v>
      </c>
      <c r="C26" s="18"/>
      <c r="D26" s="45"/>
    </row>
    <row r="27" spans="1:4" ht="11.25">
      <c r="A27" s="9" t="s">
        <v>156</v>
      </c>
      <c r="B27" s="9">
        <v>10</v>
      </c>
      <c r="C27" s="18"/>
      <c r="D27" s="45"/>
    </row>
    <row r="28" spans="1:4" ht="11.25">
      <c r="A28" s="9" t="s">
        <v>145</v>
      </c>
      <c r="B28" s="9">
        <v>2</v>
      </c>
      <c r="C28" s="18"/>
      <c r="D28" s="45"/>
    </row>
    <row r="29" spans="1:4" ht="11.25">
      <c r="A29" s="9" t="s">
        <v>31</v>
      </c>
      <c r="B29" s="9">
        <v>2</v>
      </c>
      <c r="C29" s="18"/>
      <c r="D29" s="45"/>
    </row>
    <row r="30" spans="1:2" ht="11.25">
      <c r="A30" s="25" t="s">
        <v>76</v>
      </c>
      <c r="B30" s="44">
        <f>SUM(B25:B29)</f>
        <v>34</v>
      </c>
    </row>
    <row r="32" spans="1:5" ht="15.75">
      <c r="A32" s="25" t="s">
        <v>278</v>
      </c>
      <c r="B32" s="25"/>
      <c r="C32" s="53"/>
      <c r="D32" s="54"/>
      <c r="E32" s="54"/>
    </row>
    <row r="33" spans="1:5" ht="15.75">
      <c r="A33" s="25"/>
      <c r="B33" s="25"/>
      <c r="C33" s="53"/>
      <c r="D33" s="54"/>
      <c r="E33" s="54"/>
    </row>
    <row r="34" ht="11.25">
      <c r="A34" s="4" t="s">
        <v>64</v>
      </c>
    </row>
    <row r="36" spans="1:3" ht="11.25">
      <c r="A36" s="4" t="s">
        <v>92</v>
      </c>
      <c r="C36" s="9">
        <v>33</v>
      </c>
    </row>
    <row r="37" spans="1:3" ht="12.75">
      <c r="A37" s="4" t="s">
        <v>15</v>
      </c>
      <c r="C37" s="85">
        <v>60</v>
      </c>
    </row>
    <row r="38" spans="1:3" ht="11.25">
      <c r="A38" s="4"/>
      <c r="C38" s="37"/>
    </row>
    <row r="39" ht="11.25">
      <c r="A39" s="117" t="s">
        <v>158</v>
      </c>
    </row>
    <row r="40" ht="11.25">
      <c r="A40" s="117" t="s">
        <v>159</v>
      </c>
    </row>
    <row r="41" ht="11.25">
      <c r="A41" s="117" t="s">
        <v>157</v>
      </c>
    </row>
    <row r="42" ht="11.25">
      <c r="A42" s="15"/>
    </row>
    <row r="43" spans="1:4" ht="11.25">
      <c r="A43" s="38" t="s">
        <v>60</v>
      </c>
      <c r="B43" s="39"/>
      <c r="C43" s="39"/>
      <c r="D43" s="9">
        <v>0</v>
      </c>
    </row>
    <row r="44" spans="1:4" ht="12.75">
      <c r="A44" s="15"/>
      <c r="D44" s="85">
        <v>0</v>
      </c>
    </row>
    <row r="45" spans="1:4" ht="12.75">
      <c r="A45" s="15"/>
      <c r="D45" s="157"/>
    </row>
    <row r="46" spans="1:8" ht="15">
      <c r="A46" s="40" t="s">
        <v>309</v>
      </c>
      <c r="B46" s="40"/>
      <c r="C46" s="157"/>
      <c r="D46" s="162"/>
      <c r="E46" s="162"/>
      <c r="F46" s="41"/>
      <c r="G46" s="162"/>
      <c r="H46" s="54"/>
    </row>
    <row r="48" spans="1:2" ht="12.75">
      <c r="A48" s="1" t="s">
        <v>57</v>
      </c>
      <c r="B48" s="42"/>
    </row>
    <row r="50" ht="11.25">
      <c r="A50" s="17" t="s">
        <v>65</v>
      </c>
    </row>
    <row r="51" ht="11.25">
      <c r="A51" s="4" t="s">
        <v>51</v>
      </c>
    </row>
    <row r="52" ht="11.25">
      <c r="A52" s="3" t="s">
        <v>20</v>
      </c>
    </row>
    <row r="53" ht="11.25">
      <c r="A53" s="3" t="s">
        <v>67</v>
      </c>
    </row>
    <row r="54" spans="1:4" ht="11.25">
      <c r="A54" s="6" t="s">
        <v>16</v>
      </c>
      <c r="B54" s="6" t="s">
        <v>17</v>
      </c>
      <c r="C54" s="6" t="s">
        <v>19</v>
      </c>
      <c r="D54" s="6" t="s">
        <v>18</v>
      </c>
    </row>
    <row r="55" spans="1:4" ht="11.25">
      <c r="A55" s="27" t="s">
        <v>28</v>
      </c>
      <c r="B55" s="28">
        <v>10.5</v>
      </c>
      <c r="C55" s="28" t="s">
        <v>29</v>
      </c>
      <c r="D55" s="24">
        <f>B55*20/7</f>
        <v>30</v>
      </c>
    </row>
    <row r="56" spans="1:4" ht="11.25">
      <c r="A56" s="18"/>
      <c r="B56" s="18"/>
      <c r="C56" s="18"/>
      <c r="D56" s="29">
        <f>SUM(D55:D55)</f>
        <v>30</v>
      </c>
    </row>
    <row r="57" spans="1:9" s="18" customFormat="1" ht="11.25">
      <c r="A57" s="19" t="s">
        <v>81</v>
      </c>
      <c r="B57" s="3"/>
      <c r="C57" s="3"/>
      <c r="D57" s="3"/>
      <c r="E57" s="3"/>
      <c r="F57" s="3"/>
      <c r="G57" s="3"/>
      <c r="H57" s="3"/>
      <c r="I57" s="3"/>
    </row>
    <row r="58" spans="1:4" ht="11.25">
      <c r="A58" s="6" t="s">
        <v>16</v>
      </c>
      <c r="B58" s="6" t="s">
        <v>17</v>
      </c>
      <c r="C58" s="6" t="s">
        <v>19</v>
      </c>
      <c r="D58" s="6" t="s">
        <v>18</v>
      </c>
    </row>
    <row r="59" spans="1:4" ht="11.25">
      <c r="A59" s="9" t="s">
        <v>36</v>
      </c>
      <c r="B59" s="9">
        <v>10.5</v>
      </c>
      <c r="C59" s="9" t="s">
        <v>37</v>
      </c>
      <c r="D59" s="24">
        <f>B59*15/7</f>
        <v>22.5</v>
      </c>
    </row>
    <row r="60" spans="1:4" ht="11.25">
      <c r="A60" s="9" t="s">
        <v>144</v>
      </c>
      <c r="B60" s="9">
        <v>7</v>
      </c>
      <c r="C60" s="9"/>
      <c r="D60" s="24">
        <v>15</v>
      </c>
    </row>
    <row r="61" spans="1:4" ht="11.25">
      <c r="A61" s="9" t="s">
        <v>156</v>
      </c>
      <c r="B61" s="9">
        <v>7</v>
      </c>
      <c r="C61" s="9"/>
      <c r="D61" s="24">
        <v>15</v>
      </c>
    </row>
    <row r="62" spans="1:4" ht="11.25">
      <c r="A62" s="18"/>
      <c r="B62" s="18"/>
      <c r="C62" s="18"/>
      <c r="D62" s="29">
        <f>SUM(D59:D61)</f>
        <v>52.5</v>
      </c>
    </row>
    <row r="63" ht="11.25">
      <c r="A63" s="3" t="s">
        <v>82</v>
      </c>
    </row>
    <row r="64" spans="1:4" ht="11.25">
      <c r="A64" s="6" t="s">
        <v>16</v>
      </c>
      <c r="B64" s="6" t="s">
        <v>17</v>
      </c>
      <c r="C64" s="6" t="s">
        <v>19</v>
      </c>
      <c r="D64" s="6" t="s">
        <v>18</v>
      </c>
    </row>
    <row r="65" spans="1:4" ht="11.25">
      <c r="A65" s="9"/>
      <c r="B65" s="9"/>
      <c r="C65" s="9"/>
      <c r="D65" s="9"/>
    </row>
    <row r="66" spans="1:4" ht="11.25">
      <c r="A66" s="9"/>
      <c r="B66" s="9"/>
      <c r="C66" s="9"/>
      <c r="D66" s="9"/>
    </row>
    <row r="67" spans="1:9" ht="11.25">
      <c r="A67" s="18" t="s">
        <v>32</v>
      </c>
      <c r="B67" s="18"/>
      <c r="C67" s="18"/>
      <c r="D67" s="30">
        <f>SUM(D65:D66)</f>
        <v>0</v>
      </c>
      <c r="E67" s="18"/>
      <c r="F67" s="18"/>
      <c r="G67" s="18"/>
      <c r="H67" s="18"/>
      <c r="I67" s="18"/>
    </row>
    <row r="68" ht="11.25">
      <c r="A68" s="3" t="s">
        <v>87</v>
      </c>
    </row>
    <row r="69" spans="1:4" ht="11.25">
      <c r="A69" s="6" t="s">
        <v>16</v>
      </c>
      <c r="B69" s="6" t="s">
        <v>17</v>
      </c>
      <c r="C69" s="6" t="s">
        <v>19</v>
      </c>
      <c r="D69" s="6" t="s">
        <v>18</v>
      </c>
    </row>
    <row r="70" spans="1:4" ht="14.25" customHeight="1">
      <c r="A70" s="9" t="s">
        <v>30</v>
      </c>
      <c r="B70" s="9">
        <v>8</v>
      </c>
      <c r="C70" s="9" t="s">
        <v>40</v>
      </c>
      <c r="D70" s="9">
        <v>10</v>
      </c>
    </row>
    <row r="71" spans="1:4" ht="13.5" customHeight="1">
      <c r="A71" s="9" t="s">
        <v>31</v>
      </c>
      <c r="B71" s="9">
        <v>8</v>
      </c>
      <c r="C71" s="9" t="s">
        <v>40</v>
      </c>
      <c r="D71" s="9">
        <v>10</v>
      </c>
    </row>
    <row r="72" ht="12.75" customHeight="1">
      <c r="D72" s="25">
        <f>SUM(D70:D71)</f>
        <v>20</v>
      </c>
    </row>
    <row r="73" spans="1:4" ht="15" customHeight="1">
      <c r="A73" s="4" t="s">
        <v>21</v>
      </c>
      <c r="C73" s="84">
        <f>D56+D62+D67+D72</f>
        <v>102.5</v>
      </c>
      <c r="D73" s="31"/>
    </row>
    <row r="74" ht="10.5" customHeight="1"/>
    <row r="75" ht="10.5" customHeight="1">
      <c r="A75" s="17" t="s">
        <v>66</v>
      </c>
    </row>
    <row r="76" ht="10.5" customHeight="1"/>
    <row r="77" spans="1:4" ht="12.75">
      <c r="A77" s="21" t="s">
        <v>22</v>
      </c>
      <c r="B77" s="22"/>
      <c r="C77" s="9"/>
      <c r="D77" s="91" t="s">
        <v>25</v>
      </c>
    </row>
    <row r="78" spans="1:4" ht="12.75">
      <c r="A78" s="21" t="s">
        <v>23</v>
      </c>
      <c r="B78" s="22"/>
      <c r="C78" s="9"/>
      <c r="D78" s="91" t="s">
        <v>26</v>
      </c>
    </row>
    <row r="79" spans="1:4" ht="12.75">
      <c r="A79" s="21" t="s">
        <v>24</v>
      </c>
      <c r="B79" s="22"/>
      <c r="C79" s="9"/>
      <c r="D79" s="91" t="s">
        <v>27</v>
      </c>
    </row>
    <row r="80" spans="1:4" ht="12.75">
      <c r="A80" s="77" t="s">
        <v>197</v>
      </c>
      <c r="B80" s="80"/>
      <c r="C80" s="88"/>
      <c r="D80" s="92" t="s">
        <v>194</v>
      </c>
    </row>
    <row r="81" spans="1:4" ht="12.75">
      <c r="A81" s="79"/>
      <c r="B81" s="18"/>
      <c r="C81" s="89"/>
      <c r="D81" s="93" t="s">
        <v>195</v>
      </c>
    </row>
    <row r="82" spans="1:4" ht="12.75">
      <c r="A82" s="78"/>
      <c r="B82" s="81"/>
      <c r="C82" s="90"/>
      <c r="D82" s="94" t="s">
        <v>196</v>
      </c>
    </row>
    <row r="83" spans="1:3" ht="12.75">
      <c r="A83" s="18"/>
      <c r="B83" s="82" t="s">
        <v>161</v>
      </c>
      <c r="C83" s="83">
        <v>3.44</v>
      </c>
    </row>
    <row r="84" spans="1:3" ht="11.25">
      <c r="A84" s="18"/>
      <c r="B84" s="18"/>
      <c r="C84" s="18"/>
    </row>
    <row r="85" spans="1:3" ht="11.25">
      <c r="A85" s="18"/>
      <c r="B85" s="18"/>
      <c r="C85" s="18"/>
    </row>
    <row r="86" spans="1:3" ht="11.25">
      <c r="A86" s="18"/>
      <c r="B86" s="18"/>
      <c r="C86" s="18"/>
    </row>
    <row r="87" spans="1:4" ht="12">
      <c r="A87" s="159" t="s">
        <v>307</v>
      </c>
      <c r="B87" s="160"/>
      <c r="C87" s="160"/>
      <c r="D87" s="161">
        <f>C73+C83</f>
        <v>105.94</v>
      </c>
    </row>
    <row r="90" spans="2:4" ht="18">
      <c r="B90" s="48" t="s">
        <v>308</v>
      </c>
      <c r="C90" s="48"/>
      <c r="D90" s="158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39" sqref="A39:D75"/>
    </sheetView>
  </sheetViews>
  <sheetFormatPr defaultColWidth="11.140625" defaultRowHeight="12.75"/>
  <cols>
    <col min="1" max="1" width="20.00390625" style="3" customWidth="1"/>
    <col min="2" max="2" width="16.8515625" style="3" customWidth="1"/>
    <col min="3" max="3" width="20.28125" style="3" customWidth="1"/>
    <col min="4" max="4" width="14.140625" style="3" customWidth="1"/>
    <col min="5" max="6" width="12.8515625" style="3" customWidth="1"/>
    <col min="7" max="7" width="6.140625" style="3" customWidth="1"/>
    <col min="8" max="8" width="21.28125" style="3" customWidth="1"/>
    <col min="9" max="16384" width="11.140625" style="3" customWidth="1"/>
  </cols>
  <sheetData>
    <row r="1" spans="6:7" ht="10.5" customHeight="1">
      <c r="F1" s="25" t="s">
        <v>108</v>
      </c>
      <c r="G1" s="25"/>
    </row>
    <row r="2" spans="6:7" ht="11.25" hidden="1">
      <c r="F2" s="25"/>
      <c r="G2" s="25"/>
    </row>
    <row r="3" spans="2:7" ht="11.25">
      <c r="B3" s="4" t="s">
        <v>61</v>
      </c>
      <c r="C3" s="4"/>
      <c r="E3" s="26">
        <f>G13+C29+D36</f>
        <v>90</v>
      </c>
      <c r="F3" s="25"/>
      <c r="G3" s="25"/>
    </row>
    <row r="4" spans="2:5" ht="11.25">
      <c r="B4" s="4" t="s">
        <v>62</v>
      </c>
      <c r="C4" s="4"/>
      <c r="E4" s="26">
        <f>D73</f>
        <v>36</v>
      </c>
    </row>
    <row r="5" spans="2:5" ht="11.25">
      <c r="B5" s="4"/>
      <c r="C5" s="4"/>
      <c r="E5" s="73">
        <f>SUM(E3:E4)</f>
        <v>126</v>
      </c>
    </row>
    <row r="6" spans="1:3" ht="12.75">
      <c r="A6" s="40" t="s">
        <v>0</v>
      </c>
      <c r="B6" s="41"/>
      <c r="C6" s="41"/>
    </row>
    <row r="7" ht="11.25">
      <c r="A7" s="38" t="s">
        <v>63</v>
      </c>
    </row>
    <row r="8" spans="1:9" ht="57.75" customHeight="1">
      <c r="A8" s="6" t="s">
        <v>3</v>
      </c>
      <c r="B8" s="6" t="s">
        <v>10</v>
      </c>
      <c r="C8" s="7" t="s">
        <v>9</v>
      </c>
      <c r="D8" s="7" t="s">
        <v>4</v>
      </c>
      <c r="E8" s="7" t="s">
        <v>5</v>
      </c>
      <c r="F8" s="7" t="s">
        <v>7</v>
      </c>
      <c r="G8" s="7" t="s">
        <v>11</v>
      </c>
      <c r="H8" s="8" t="s">
        <v>8</v>
      </c>
      <c r="I8" s="7" t="s">
        <v>75</v>
      </c>
    </row>
    <row r="9" spans="1:9" ht="54.75" customHeight="1">
      <c r="A9" s="9" t="s">
        <v>97</v>
      </c>
      <c r="B9" s="10" t="s">
        <v>146</v>
      </c>
      <c r="C9" s="9">
        <v>2013</v>
      </c>
      <c r="D9" s="36" t="s">
        <v>109</v>
      </c>
      <c r="E9" s="9" t="s">
        <v>110</v>
      </c>
      <c r="F9" s="36" t="s">
        <v>239</v>
      </c>
      <c r="G9" s="9">
        <v>10</v>
      </c>
      <c r="H9" s="10" t="s">
        <v>114</v>
      </c>
      <c r="I9" s="9">
        <v>5</v>
      </c>
    </row>
    <row r="10" spans="1:9" ht="60.75" customHeight="1">
      <c r="A10" s="9" t="s">
        <v>1</v>
      </c>
      <c r="B10" s="10" t="s">
        <v>34</v>
      </c>
      <c r="C10" s="9">
        <v>2007</v>
      </c>
      <c r="D10" s="36" t="s">
        <v>56</v>
      </c>
      <c r="E10" s="9" t="s">
        <v>35</v>
      </c>
      <c r="F10" s="36" t="s">
        <v>240</v>
      </c>
      <c r="G10" s="9">
        <v>20</v>
      </c>
      <c r="H10" s="10" t="s">
        <v>115</v>
      </c>
      <c r="I10" s="9">
        <v>8</v>
      </c>
    </row>
    <row r="11" spans="1:9" ht="40.5" customHeight="1">
      <c r="A11" s="9" t="s">
        <v>1</v>
      </c>
      <c r="B11" s="10" t="s">
        <v>105</v>
      </c>
      <c r="C11" s="9">
        <v>2013</v>
      </c>
      <c r="D11" s="36" t="s">
        <v>109</v>
      </c>
      <c r="E11" s="9" t="s">
        <v>111</v>
      </c>
      <c r="F11" s="36" t="s">
        <v>239</v>
      </c>
      <c r="G11" s="9">
        <v>10</v>
      </c>
      <c r="H11" s="10" t="s">
        <v>114</v>
      </c>
      <c r="I11" s="9">
        <v>3</v>
      </c>
    </row>
    <row r="12" spans="1:9" ht="33.75" customHeight="1">
      <c r="A12" s="9" t="s">
        <v>1</v>
      </c>
      <c r="B12" s="10" t="s">
        <v>166</v>
      </c>
      <c r="C12" s="9">
        <v>2014</v>
      </c>
      <c r="D12" s="36" t="s">
        <v>167</v>
      </c>
      <c r="E12" s="9" t="s">
        <v>238</v>
      </c>
      <c r="F12" s="36" t="s">
        <v>226</v>
      </c>
      <c r="G12" s="9">
        <v>10</v>
      </c>
      <c r="H12" s="10" t="s">
        <v>114</v>
      </c>
      <c r="I12" s="9">
        <v>5</v>
      </c>
    </row>
    <row r="13" spans="1:9" ht="11.25">
      <c r="A13" s="13" t="s">
        <v>12</v>
      </c>
      <c r="B13" s="6" t="s">
        <v>13</v>
      </c>
      <c r="C13" s="6" t="s">
        <v>13</v>
      </c>
      <c r="D13" s="6" t="s">
        <v>13</v>
      </c>
      <c r="E13" s="6" t="s">
        <v>13</v>
      </c>
      <c r="F13" s="6" t="s">
        <v>13</v>
      </c>
      <c r="G13" s="14">
        <f>SUM(G9:G12)</f>
        <v>50</v>
      </c>
      <c r="H13" s="6" t="s">
        <v>13</v>
      </c>
      <c r="I13" s="115">
        <f>SUM(I9:I12)</f>
        <v>21</v>
      </c>
    </row>
    <row r="16" ht="11.25">
      <c r="A16" s="25" t="s">
        <v>247</v>
      </c>
    </row>
    <row r="17" ht="11.25">
      <c r="A17" s="25" t="s">
        <v>252</v>
      </c>
    </row>
    <row r="18" spans="1:2" ht="11.25">
      <c r="A18" s="30" t="s">
        <v>78</v>
      </c>
      <c r="B18" s="18"/>
    </row>
    <row r="19" spans="1:5" ht="11.25">
      <c r="A19" s="6" t="s">
        <v>77</v>
      </c>
      <c r="B19" s="6" t="s">
        <v>75</v>
      </c>
      <c r="C19" s="46"/>
      <c r="D19" s="46"/>
      <c r="E19" s="18"/>
    </row>
    <row r="20" spans="1:5" ht="11.25">
      <c r="A20" s="33" t="s">
        <v>251</v>
      </c>
      <c r="B20" s="9">
        <v>10</v>
      </c>
      <c r="C20" s="46"/>
      <c r="D20" s="46"/>
      <c r="E20" s="18"/>
    </row>
    <row r="21" spans="1:5" ht="11.25">
      <c r="A21" s="9" t="s">
        <v>74</v>
      </c>
      <c r="B21" s="9">
        <v>10</v>
      </c>
      <c r="C21" s="18"/>
      <c r="D21" s="45"/>
      <c r="E21" s="18"/>
    </row>
    <row r="22" spans="1:5" ht="11.25">
      <c r="A22" s="9" t="s">
        <v>41</v>
      </c>
      <c r="B22" s="9">
        <v>2</v>
      </c>
      <c r="C22" s="18"/>
      <c r="D22" s="45"/>
      <c r="E22" s="18"/>
    </row>
    <row r="23" spans="1:2" ht="11.25">
      <c r="A23" s="25" t="s">
        <v>76</v>
      </c>
      <c r="B23" s="44">
        <v>22</v>
      </c>
    </row>
    <row r="26" ht="11.25">
      <c r="A26" s="4" t="s">
        <v>70</v>
      </c>
    </row>
    <row r="27" ht="11.25">
      <c r="A27" s="4"/>
    </row>
    <row r="28" spans="1:3" ht="11.25">
      <c r="A28" s="4" t="s">
        <v>14</v>
      </c>
      <c r="C28" s="72" t="s">
        <v>253</v>
      </c>
    </row>
    <row r="29" spans="1:3" ht="11.25">
      <c r="A29" s="4" t="s">
        <v>15</v>
      </c>
      <c r="C29" s="16">
        <v>40</v>
      </c>
    </row>
    <row r="30" ht="11.25">
      <c r="A30" s="117" t="s">
        <v>158</v>
      </c>
    </row>
    <row r="31" ht="11.25">
      <c r="A31" s="117" t="s">
        <v>159</v>
      </c>
    </row>
    <row r="32" ht="11.25">
      <c r="A32" s="117" t="s">
        <v>157</v>
      </c>
    </row>
    <row r="33" ht="11.25">
      <c r="A33" s="15"/>
    </row>
    <row r="34" spans="1:4" ht="11.25">
      <c r="A34" s="38" t="s">
        <v>60</v>
      </c>
      <c r="B34" s="39"/>
      <c r="C34" s="39"/>
      <c r="D34" s="9">
        <v>0</v>
      </c>
    </row>
    <row r="35" spans="1:4" ht="11.25">
      <c r="A35" s="38"/>
      <c r="B35" s="39"/>
      <c r="C35" s="39"/>
      <c r="D35" s="9"/>
    </row>
    <row r="36" spans="1:4" ht="11.25">
      <c r="A36" s="15"/>
      <c r="D36" s="102"/>
    </row>
    <row r="37" spans="1:5" ht="12.75">
      <c r="A37" s="40" t="s">
        <v>313</v>
      </c>
      <c r="B37" s="40"/>
      <c r="C37" s="157"/>
      <c r="D37" s="162"/>
      <c r="E37" s="162"/>
    </row>
    <row r="38" spans="1:5" ht="12.75">
      <c r="A38" s="40"/>
      <c r="B38" s="40"/>
      <c r="C38" s="157"/>
      <c r="D38" s="162"/>
      <c r="E38" s="162"/>
    </row>
    <row r="39" spans="1:2" ht="12.75">
      <c r="A39" s="1" t="s">
        <v>57</v>
      </c>
      <c r="B39" s="42"/>
    </row>
    <row r="41" ht="11.25">
      <c r="A41" s="17" t="s">
        <v>58</v>
      </c>
    </row>
    <row r="42" ht="11.25">
      <c r="A42" s="4" t="s">
        <v>51</v>
      </c>
    </row>
    <row r="43" ht="11.25">
      <c r="A43" s="3" t="s">
        <v>20</v>
      </c>
    </row>
    <row r="44" ht="11.25">
      <c r="A44" s="3" t="s">
        <v>67</v>
      </c>
    </row>
    <row r="45" spans="1:4" ht="11.25">
      <c r="A45" s="6" t="s">
        <v>16</v>
      </c>
      <c r="B45" s="6" t="s">
        <v>17</v>
      </c>
      <c r="C45" s="6" t="s">
        <v>19</v>
      </c>
      <c r="D45" s="6" t="s">
        <v>18</v>
      </c>
    </row>
    <row r="46" spans="1:4" ht="11.25">
      <c r="A46" s="9" t="s">
        <v>38</v>
      </c>
      <c r="B46" s="9">
        <v>3.5</v>
      </c>
      <c r="C46" s="9" t="s">
        <v>39</v>
      </c>
      <c r="D46" s="50">
        <f>B46*18/7</f>
        <v>9</v>
      </c>
    </row>
    <row r="47" spans="1:4" ht="11.25">
      <c r="A47" s="18"/>
      <c r="B47" s="18"/>
      <c r="C47" s="18"/>
      <c r="D47" s="51">
        <f>SUM(D46)</f>
        <v>9</v>
      </c>
    </row>
    <row r="48" ht="11.25">
      <c r="A48" s="19" t="s">
        <v>81</v>
      </c>
    </row>
    <row r="49" spans="1:5" ht="11.25">
      <c r="A49" s="6" t="s">
        <v>16</v>
      </c>
      <c r="B49" s="6" t="s">
        <v>17</v>
      </c>
      <c r="C49" s="6" t="s">
        <v>19</v>
      </c>
      <c r="D49" s="6" t="s">
        <v>18</v>
      </c>
      <c r="E49" s="18"/>
    </row>
    <row r="50" spans="1:5" ht="11.25">
      <c r="A50" s="33" t="s">
        <v>251</v>
      </c>
      <c r="B50" s="9">
        <v>7</v>
      </c>
      <c r="C50" s="9"/>
      <c r="D50" s="9">
        <v>15</v>
      </c>
      <c r="E50" s="18"/>
    </row>
    <row r="51" spans="1:5" ht="11.25">
      <c r="A51" s="18"/>
      <c r="B51" s="18"/>
      <c r="C51" s="18"/>
      <c r="D51" s="18">
        <v>15</v>
      </c>
      <c r="E51" s="18"/>
    </row>
    <row r="52" spans="1:5" ht="11.25">
      <c r="A52" s="3" t="s">
        <v>94</v>
      </c>
      <c r="E52" s="18"/>
    </row>
    <row r="53" spans="1:5" ht="11.25">
      <c r="A53" s="6" t="s">
        <v>16</v>
      </c>
      <c r="B53" s="6" t="s">
        <v>17</v>
      </c>
      <c r="C53" s="6" t="s">
        <v>19</v>
      </c>
      <c r="D53" s="6" t="s">
        <v>18</v>
      </c>
      <c r="E53" s="18"/>
    </row>
    <row r="54" spans="1:5" ht="11.25">
      <c r="A54" s="9" t="s">
        <v>74</v>
      </c>
      <c r="B54" s="9">
        <v>4</v>
      </c>
      <c r="C54" s="9" t="s">
        <v>40</v>
      </c>
      <c r="D54" s="50">
        <v>5</v>
      </c>
      <c r="E54" s="18"/>
    </row>
    <row r="55" spans="1:5" ht="11.25">
      <c r="A55" s="18"/>
      <c r="B55" s="18"/>
      <c r="C55" s="18"/>
      <c r="D55" s="51">
        <f>SUM(D54:D54)</f>
        <v>5</v>
      </c>
      <c r="E55" s="18"/>
    </row>
    <row r="56" spans="1:5" ht="11.25">
      <c r="A56" s="3" t="s">
        <v>87</v>
      </c>
      <c r="E56" s="18"/>
    </row>
    <row r="57" spans="1:5" ht="11.25">
      <c r="A57" s="6" t="s">
        <v>16</v>
      </c>
      <c r="B57" s="6" t="s">
        <v>17</v>
      </c>
      <c r="C57" s="6" t="s">
        <v>19</v>
      </c>
      <c r="D57" s="6" t="s">
        <v>18</v>
      </c>
      <c r="E57" s="18"/>
    </row>
    <row r="58" spans="1:5" ht="11.25">
      <c r="A58" s="9" t="s">
        <v>41</v>
      </c>
      <c r="B58" s="9">
        <v>4</v>
      </c>
      <c r="C58" s="9" t="s">
        <v>40</v>
      </c>
      <c r="D58" s="24">
        <v>5</v>
      </c>
      <c r="E58" s="18"/>
    </row>
    <row r="59" spans="4:5" ht="11.25">
      <c r="D59" s="34">
        <f>SUM(D58)</f>
        <v>5</v>
      </c>
      <c r="E59" s="18"/>
    </row>
    <row r="60" spans="4:5" ht="11.25">
      <c r="D60" s="34"/>
      <c r="E60" s="18"/>
    </row>
    <row r="61" spans="1:3" ht="12.75">
      <c r="A61" s="1" t="s">
        <v>21</v>
      </c>
      <c r="B61" s="42"/>
      <c r="C61" s="86">
        <f>D47+D51+D54+D59</f>
        <v>34</v>
      </c>
    </row>
    <row r="63" ht="11.25">
      <c r="A63" s="17" t="s">
        <v>59</v>
      </c>
    </row>
    <row r="64" ht="12.75">
      <c r="D64" s="91" t="s">
        <v>25</v>
      </c>
    </row>
    <row r="65" spans="1:4" ht="12.75">
      <c r="A65" s="21" t="s">
        <v>22</v>
      </c>
      <c r="B65" s="22"/>
      <c r="C65" s="9">
        <v>2</v>
      </c>
      <c r="D65" s="91" t="s">
        <v>26</v>
      </c>
    </row>
    <row r="66" spans="1:4" ht="12.75">
      <c r="A66" s="21" t="s">
        <v>23</v>
      </c>
      <c r="B66" s="22"/>
      <c r="C66" s="9"/>
      <c r="D66" s="91" t="s">
        <v>27</v>
      </c>
    </row>
    <row r="67" spans="1:4" ht="12.75">
      <c r="A67" s="21" t="s">
        <v>24</v>
      </c>
      <c r="B67" s="22"/>
      <c r="C67" s="9"/>
      <c r="D67" s="92" t="s">
        <v>194</v>
      </c>
    </row>
    <row r="68" spans="1:4" ht="12.75">
      <c r="A68" s="77" t="s">
        <v>197</v>
      </c>
      <c r="B68" s="80"/>
      <c r="C68" s="88"/>
      <c r="D68" s="93" t="s">
        <v>195</v>
      </c>
    </row>
    <row r="69" spans="1:4" ht="12.75">
      <c r="A69" s="79"/>
      <c r="B69" s="18"/>
      <c r="C69" s="89"/>
      <c r="D69" s="94" t="s">
        <v>196</v>
      </c>
    </row>
    <row r="70" spans="1:3" ht="11.25">
      <c r="A70" s="78"/>
      <c r="B70" s="81"/>
      <c r="C70" s="90"/>
    </row>
    <row r="71" spans="2:3" ht="12.75">
      <c r="B71" s="82" t="s">
        <v>161</v>
      </c>
      <c r="C71" s="114">
        <f>SUM(C65:C67)</f>
        <v>2</v>
      </c>
    </row>
    <row r="72" ht="11.25">
      <c r="D72" s="164"/>
    </row>
    <row r="73" spans="1:4" ht="12">
      <c r="A73" s="63" t="s">
        <v>307</v>
      </c>
      <c r="B73" s="63"/>
      <c r="C73" s="63"/>
      <c r="D73" s="165">
        <f>C61+C71</f>
        <v>36</v>
      </c>
    </row>
    <row r="74" ht="18">
      <c r="D74" s="158"/>
    </row>
    <row r="75" spans="2:3" ht="18">
      <c r="B75" s="48" t="s">
        <v>308</v>
      </c>
      <c r="C75" s="48"/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61">
      <selection activeCell="A78" sqref="A78:C78"/>
    </sheetView>
  </sheetViews>
  <sheetFormatPr defaultColWidth="11.140625" defaultRowHeight="12.75"/>
  <cols>
    <col min="1" max="1" width="20.00390625" style="3" customWidth="1"/>
    <col min="2" max="2" width="18.7109375" style="3" customWidth="1"/>
    <col min="3" max="3" width="13.00390625" style="3" customWidth="1"/>
    <col min="4" max="4" width="14.57421875" style="3" customWidth="1"/>
    <col min="5" max="5" width="12.8515625" style="3" customWidth="1"/>
    <col min="6" max="6" width="9.8515625" style="3" customWidth="1"/>
    <col min="7" max="7" width="6.140625" style="3" customWidth="1"/>
    <col min="8" max="8" width="23.57421875" style="3" customWidth="1"/>
    <col min="9" max="9" width="8.8515625" style="3" customWidth="1"/>
    <col min="10" max="16384" width="11.140625" style="3" customWidth="1"/>
  </cols>
  <sheetData>
    <row r="1" spans="6:7" ht="10.5" customHeight="1">
      <c r="F1" s="25" t="s">
        <v>147</v>
      </c>
      <c r="G1" s="25"/>
    </row>
    <row r="2" spans="6:7" ht="8.25" customHeight="1">
      <c r="F2" s="25"/>
      <c r="G2" s="25"/>
    </row>
    <row r="3" spans="2:7" ht="11.25">
      <c r="B3" s="4" t="s">
        <v>61</v>
      </c>
      <c r="C3" s="4"/>
      <c r="E3" s="26">
        <f>G15+C32+D38</f>
        <v>85</v>
      </c>
      <c r="F3" s="25"/>
      <c r="G3" s="25"/>
    </row>
    <row r="4" spans="2:5" ht="11.25">
      <c r="B4" s="4" t="s">
        <v>62</v>
      </c>
      <c r="C4" s="4"/>
      <c r="E4" s="26">
        <f>D78</f>
        <v>41</v>
      </c>
    </row>
    <row r="5" spans="2:5" ht="11.25">
      <c r="B5" s="4"/>
      <c r="C5" s="4"/>
      <c r="E5" s="73">
        <f>SUM(E3:E4)</f>
        <v>126</v>
      </c>
    </row>
    <row r="6" spans="1:3" ht="12.75">
      <c r="A6" s="40" t="s">
        <v>0</v>
      </c>
      <c r="B6" s="41"/>
      <c r="C6" s="41"/>
    </row>
    <row r="7" ht="11.25">
      <c r="A7" s="38" t="s">
        <v>63</v>
      </c>
    </row>
    <row r="8" spans="1:9" ht="43.5" customHeight="1">
      <c r="A8" s="6" t="s">
        <v>3</v>
      </c>
      <c r="B8" s="6" t="s">
        <v>10</v>
      </c>
      <c r="C8" s="7" t="s">
        <v>9</v>
      </c>
      <c r="D8" s="7" t="s">
        <v>4</v>
      </c>
      <c r="E8" s="7" t="s">
        <v>5</v>
      </c>
      <c r="F8" s="7" t="s">
        <v>7</v>
      </c>
      <c r="G8" s="7" t="s">
        <v>11</v>
      </c>
      <c r="H8" s="8" t="s">
        <v>8</v>
      </c>
      <c r="I8" s="7" t="s">
        <v>75</v>
      </c>
    </row>
    <row r="9" spans="1:9" ht="53.25" customHeight="1">
      <c r="A9" s="9" t="s">
        <v>162</v>
      </c>
      <c r="B9" s="10" t="s">
        <v>154</v>
      </c>
      <c r="C9" s="9">
        <v>2007</v>
      </c>
      <c r="D9" s="36" t="s">
        <v>153</v>
      </c>
      <c r="E9" s="9">
        <v>381915</v>
      </c>
      <c r="F9" s="36" t="s">
        <v>249</v>
      </c>
      <c r="G9" s="9">
        <v>20</v>
      </c>
      <c r="H9" s="10" t="s">
        <v>115</v>
      </c>
      <c r="I9" s="9">
        <v>8</v>
      </c>
    </row>
    <row r="10" spans="1:9" ht="52.5" customHeight="1">
      <c r="A10" s="9" t="s">
        <v>175</v>
      </c>
      <c r="B10" s="10" t="s">
        <v>155</v>
      </c>
      <c r="C10" s="9">
        <v>2007</v>
      </c>
      <c r="D10" s="36" t="s">
        <v>152</v>
      </c>
      <c r="E10" s="9">
        <v>381154</v>
      </c>
      <c r="F10" s="36" t="s">
        <v>249</v>
      </c>
      <c r="G10" s="9">
        <v>10</v>
      </c>
      <c r="H10" s="10" t="s">
        <v>114</v>
      </c>
      <c r="I10" s="9">
        <v>5</v>
      </c>
    </row>
    <row r="11" spans="1:9" ht="33" customHeight="1">
      <c r="A11" s="9" t="s">
        <v>97</v>
      </c>
      <c r="B11" s="10" t="s">
        <v>163</v>
      </c>
      <c r="C11" s="9">
        <v>2014</v>
      </c>
      <c r="D11" s="36" t="s">
        <v>165</v>
      </c>
      <c r="E11" s="11" t="s">
        <v>228</v>
      </c>
      <c r="F11" s="36" t="s">
        <v>250</v>
      </c>
      <c r="G11" s="9">
        <v>10</v>
      </c>
      <c r="H11" s="10" t="s">
        <v>114</v>
      </c>
      <c r="I11" s="9">
        <v>5</v>
      </c>
    </row>
    <row r="12" spans="1:9" ht="33" customHeight="1">
      <c r="A12" s="9" t="s">
        <v>162</v>
      </c>
      <c r="B12" s="10" t="s">
        <v>154</v>
      </c>
      <c r="C12" s="9">
        <v>2014</v>
      </c>
      <c r="D12" s="36" t="s">
        <v>165</v>
      </c>
      <c r="E12" s="11" t="s">
        <v>229</v>
      </c>
      <c r="F12" s="36" t="s">
        <v>250</v>
      </c>
      <c r="G12" s="9">
        <v>20</v>
      </c>
      <c r="H12" s="10" t="s">
        <v>115</v>
      </c>
      <c r="I12" s="9">
        <v>8</v>
      </c>
    </row>
    <row r="13" spans="1:9" ht="31.5" customHeight="1">
      <c r="A13" s="9" t="s">
        <v>1</v>
      </c>
      <c r="B13" s="10" t="s">
        <v>227</v>
      </c>
      <c r="C13" s="9">
        <v>2014</v>
      </c>
      <c r="D13" s="36" t="s">
        <v>165</v>
      </c>
      <c r="E13" s="11" t="s">
        <v>230</v>
      </c>
      <c r="F13" s="36" t="s">
        <v>250</v>
      </c>
      <c r="G13" s="9">
        <v>10</v>
      </c>
      <c r="H13" s="10" t="s">
        <v>114</v>
      </c>
      <c r="I13" s="9">
        <v>3</v>
      </c>
    </row>
    <row r="14" spans="1:9" ht="33.75" customHeight="1">
      <c r="A14" s="9" t="s">
        <v>1</v>
      </c>
      <c r="B14" s="10" t="s">
        <v>164</v>
      </c>
      <c r="C14" s="9">
        <v>2014</v>
      </c>
      <c r="D14" s="36" t="s">
        <v>165</v>
      </c>
      <c r="E14" s="11" t="s">
        <v>231</v>
      </c>
      <c r="F14" s="36" t="s">
        <v>250</v>
      </c>
      <c r="G14" s="9">
        <v>15</v>
      </c>
      <c r="H14" s="10" t="s">
        <v>118</v>
      </c>
      <c r="I14" s="9">
        <v>4</v>
      </c>
    </row>
    <row r="15" spans="1:9" ht="16.5" customHeight="1">
      <c r="A15" s="13" t="s">
        <v>12</v>
      </c>
      <c r="B15" s="6" t="s">
        <v>13</v>
      </c>
      <c r="C15" s="6" t="s">
        <v>13</v>
      </c>
      <c r="D15" s="6" t="s">
        <v>13</v>
      </c>
      <c r="E15" s="6" t="s">
        <v>13</v>
      </c>
      <c r="F15" s="6" t="s">
        <v>13</v>
      </c>
      <c r="G15" s="14">
        <f>SUM(G9:G14)</f>
        <v>85</v>
      </c>
      <c r="H15" s="6" t="s">
        <v>13</v>
      </c>
      <c r="I15" s="115">
        <f>SUM(I9:I14)</f>
        <v>33</v>
      </c>
    </row>
    <row r="18" ht="15.75" customHeight="1">
      <c r="A18" s="25" t="s">
        <v>247</v>
      </c>
    </row>
    <row r="19" ht="15" customHeight="1">
      <c r="A19" s="25" t="s">
        <v>296</v>
      </c>
    </row>
    <row r="20" spans="1:2" ht="15.75" customHeight="1">
      <c r="A20" s="30" t="s">
        <v>78</v>
      </c>
      <c r="B20" s="18"/>
    </row>
    <row r="21" spans="1:5" ht="11.25">
      <c r="A21" s="6" t="s">
        <v>77</v>
      </c>
      <c r="B21" s="6" t="s">
        <v>75</v>
      </c>
      <c r="C21" s="46"/>
      <c r="D21" s="46"/>
      <c r="E21" s="18"/>
    </row>
    <row r="22" spans="1:5" ht="11.25">
      <c r="A22" s="9" t="s">
        <v>148</v>
      </c>
      <c r="B22" s="9">
        <v>10</v>
      </c>
      <c r="C22" s="18"/>
      <c r="D22" s="47"/>
      <c r="E22" s="18"/>
    </row>
    <row r="23" spans="1:5" ht="11.25">
      <c r="A23" s="9" t="s">
        <v>149</v>
      </c>
      <c r="B23" s="9">
        <v>10</v>
      </c>
      <c r="C23" s="18"/>
      <c r="D23" s="45"/>
      <c r="E23" s="18"/>
    </row>
    <row r="24" spans="1:5" ht="11.25">
      <c r="A24" s="9" t="s">
        <v>150</v>
      </c>
      <c r="B24" s="9">
        <v>2</v>
      </c>
      <c r="C24" s="18"/>
      <c r="D24" s="45"/>
      <c r="E24" s="18"/>
    </row>
    <row r="25" spans="1:2" ht="12.75">
      <c r="A25" s="40" t="s">
        <v>76</v>
      </c>
      <c r="B25" s="116">
        <f>SUM(B22:B24)</f>
        <v>22</v>
      </c>
    </row>
    <row r="27" spans="1:4" ht="18">
      <c r="A27" s="48"/>
      <c r="B27" s="52"/>
      <c r="C27" s="48"/>
      <c r="D27" s="49"/>
    </row>
    <row r="29" ht="11.25">
      <c r="A29" s="4" t="s">
        <v>70</v>
      </c>
    </row>
    <row r="30" ht="11.25">
      <c r="A30" s="4"/>
    </row>
    <row r="31" spans="1:3" ht="11.25">
      <c r="A31" s="4" t="s">
        <v>14</v>
      </c>
      <c r="C31" s="9">
        <v>0</v>
      </c>
    </row>
    <row r="32" spans="1:3" ht="11.25">
      <c r="A32" s="4" t="s">
        <v>15</v>
      </c>
      <c r="C32" s="16">
        <v>0</v>
      </c>
    </row>
    <row r="33" ht="11.25">
      <c r="A33" s="15" t="s">
        <v>158</v>
      </c>
    </row>
    <row r="34" ht="11.25">
      <c r="A34" s="15" t="s">
        <v>159</v>
      </c>
    </row>
    <row r="35" ht="11.25">
      <c r="A35" s="15" t="s">
        <v>157</v>
      </c>
    </row>
    <row r="36" ht="11.25">
      <c r="A36" s="15"/>
    </row>
    <row r="37" spans="1:4" ht="11.25">
      <c r="A37" s="38" t="s">
        <v>60</v>
      </c>
      <c r="B37" s="39"/>
      <c r="C37" s="39"/>
      <c r="D37" s="9">
        <v>0</v>
      </c>
    </row>
    <row r="38" spans="1:4" ht="11.25">
      <c r="A38" s="15"/>
      <c r="D38" s="16">
        <v>0</v>
      </c>
    </row>
    <row r="39" spans="1:4" ht="11.25">
      <c r="A39" s="15"/>
      <c r="D39" s="37"/>
    </row>
    <row r="40" spans="1:5" ht="12.75">
      <c r="A40" s="40" t="s">
        <v>314</v>
      </c>
      <c r="B40" s="40"/>
      <c r="C40" s="157"/>
      <c r="D40" s="162"/>
      <c r="E40" s="162"/>
    </row>
    <row r="41" spans="1:4" ht="11.25">
      <c r="A41" s="15"/>
      <c r="D41" s="37"/>
    </row>
    <row r="42" spans="1:2" ht="12.75">
      <c r="A42" s="1" t="s">
        <v>57</v>
      </c>
      <c r="B42" s="42"/>
    </row>
    <row r="44" ht="11.25">
      <c r="A44" s="17" t="s">
        <v>58</v>
      </c>
    </row>
    <row r="45" ht="11.25">
      <c r="A45" s="4" t="s">
        <v>51</v>
      </c>
    </row>
    <row r="46" ht="11.25">
      <c r="A46" s="3" t="s">
        <v>20</v>
      </c>
    </row>
    <row r="47" ht="11.25">
      <c r="A47" s="3" t="s">
        <v>67</v>
      </c>
    </row>
    <row r="48" spans="1:4" ht="11.25">
      <c r="A48" s="6" t="s">
        <v>16</v>
      </c>
      <c r="B48" s="6" t="s">
        <v>17</v>
      </c>
      <c r="C48" s="6" t="s">
        <v>19</v>
      </c>
      <c r="D48" s="6" t="s">
        <v>18</v>
      </c>
    </row>
    <row r="49" spans="1:4" ht="11.25">
      <c r="A49" s="9" t="s">
        <v>151</v>
      </c>
      <c r="B49" s="9">
        <v>3.5</v>
      </c>
      <c r="C49" s="9" t="s">
        <v>39</v>
      </c>
      <c r="D49" s="50">
        <f>B49*18/7</f>
        <v>9</v>
      </c>
    </row>
    <row r="50" spans="1:4" ht="11.25">
      <c r="A50" s="18"/>
      <c r="B50" s="18"/>
      <c r="C50" s="18"/>
      <c r="D50" s="51">
        <f>SUM(D49)</f>
        <v>9</v>
      </c>
    </row>
    <row r="51" ht="11.25">
      <c r="A51" s="19" t="s">
        <v>81</v>
      </c>
    </row>
    <row r="52" spans="1:5" ht="11.25">
      <c r="A52" s="6" t="s">
        <v>16</v>
      </c>
      <c r="B52" s="6" t="s">
        <v>17</v>
      </c>
      <c r="C52" s="6" t="s">
        <v>19</v>
      </c>
      <c r="D52" s="6" t="s">
        <v>18</v>
      </c>
      <c r="E52" s="18"/>
    </row>
    <row r="53" spans="1:5" ht="11.25">
      <c r="A53" s="9"/>
      <c r="B53" s="9"/>
      <c r="C53" s="9"/>
      <c r="D53" s="9">
        <v>0</v>
      </c>
      <c r="E53" s="18"/>
    </row>
    <row r="54" spans="1:5" ht="11.25">
      <c r="A54" s="18"/>
      <c r="B54" s="18"/>
      <c r="C54" s="18"/>
      <c r="D54" s="18">
        <v>0</v>
      </c>
      <c r="E54" s="18"/>
    </row>
    <row r="55" spans="1:5" ht="11.25">
      <c r="A55" s="3" t="s">
        <v>94</v>
      </c>
      <c r="E55" s="18"/>
    </row>
    <row r="56" spans="1:5" ht="11.25">
      <c r="A56" s="6" t="s">
        <v>16</v>
      </c>
      <c r="B56" s="6" t="s">
        <v>17</v>
      </c>
      <c r="C56" s="6" t="s">
        <v>19</v>
      </c>
      <c r="D56" s="6" t="s">
        <v>18</v>
      </c>
      <c r="E56" s="18"/>
    </row>
    <row r="57" spans="1:5" ht="11.25">
      <c r="A57" s="9" t="s">
        <v>148</v>
      </c>
      <c r="B57" s="9">
        <v>8</v>
      </c>
      <c r="C57" s="9" t="s">
        <v>40</v>
      </c>
      <c r="D57" s="33">
        <v>10</v>
      </c>
      <c r="E57" s="18"/>
    </row>
    <row r="58" spans="1:5" ht="11.25">
      <c r="A58" s="9" t="s">
        <v>149</v>
      </c>
      <c r="B58" s="9">
        <v>8</v>
      </c>
      <c r="C58" s="9" t="s">
        <v>40</v>
      </c>
      <c r="D58" s="50">
        <v>10</v>
      </c>
      <c r="E58" s="18"/>
    </row>
    <row r="59" spans="1:5" ht="11.25">
      <c r="A59" s="18"/>
      <c r="B59" s="18"/>
      <c r="C59" s="18"/>
      <c r="D59" s="51">
        <f>SUM(D57:D58)</f>
        <v>20</v>
      </c>
      <c r="E59" s="18"/>
    </row>
    <row r="60" spans="1:5" ht="11.25">
      <c r="A60" s="3" t="s">
        <v>87</v>
      </c>
      <c r="E60" s="18"/>
    </row>
    <row r="61" spans="1:5" ht="11.25">
      <c r="A61" s="6" t="s">
        <v>16</v>
      </c>
      <c r="B61" s="6" t="s">
        <v>17</v>
      </c>
      <c r="C61" s="6" t="s">
        <v>19</v>
      </c>
      <c r="D61" s="6" t="s">
        <v>18</v>
      </c>
      <c r="E61" s="18"/>
    </row>
    <row r="62" spans="1:5" ht="11.25">
      <c r="A62" s="9" t="s">
        <v>150</v>
      </c>
      <c r="B62" s="9">
        <v>8</v>
      </c>
      <c r="C62" s="9" t="s">
        <v>40</v>
      </c>
      <c r="D62" s="24">
        <v>10</v>
      </c>
      <c r="E62" s="18"/>
    </row>
    <row r="63" spans="4:5" ht="11.25">
      <c r="D63" s="34">
        <f>SUM(D62)</f>
        <v>10</v>
      </c>
      <c r="E63" s="18"/>
    </row>
    <row r="64" spans="4:5" ht="11.25">
      <c r="D64" s="34"/>
      <c r="E64" s="18"/>
    </row>
    <row r="65" spans="1:5" ht="12.75">
      <c r="A65" s="1" t="s">
        <v>21</v>
      </c>
      <c r="B65" s="42"/>
      <c r="C65" s="86">
        <f>D50+D59+D63</f>
        <v>39</v>
      </c>
      <c r="D65" s="43"/>
      <c r="E65" s="30"/>
    </row>
    <row r="66" spans="1:5" ht="11.25">
      <c r="A66" s="4"/>
      <c r="C66" s="35"/>
      <c r="E66" s="18"/>
    </row>
    <row r="68" ht="11.25">
      <c r="A68" s="17" t="s">
        <v>59</v>
      </c>
    </row>
    <row r="70" spans="1:4" ht="12.75">
      <c r="A70" s="21" t="s">
        <v>22</v>
      </c>
      <c r="B70" s="22"/>
      <c r="C70" s="9">
        <v>2</v>
      </c>
      <c r="D70" s="91" t="s">
        <v>25</v>
      </c>
    </row>
    <row r="71" spans="1:4" ht="12.75">
      <c r="A71" s="21" t="s">
        <v>23</v>
      </c>
      <c r="B71" s="22"/>
      <c r="C71" s="9"/>
      <c r="D71" s="91" t="s">
        <v>26</v>
      </c>
    </row>
    <row r="72" spans="1:4" ht="12.75">
      <c r="A72" s="21" t="s">
        <v>24</v>
      </c>
      <c r="B72" s="22"/>
      <c r="C72" s="9"/>
      <c r="D72" s="91" t="s">
        <v>27</v>
      </c>
    </row>
    <row r="73" spans="1:4" ht="12.75">
      <c r="A73" s="77" t="s">
        <v>197</v>
      </c>
      <c r="B73" s="80"/>
      <c r="C73" s="88"/>
      <c r="D73" s="92" t="s">
        <v>194</v>
      </c>
    </row>
    <row r="74" spans="1:4" ht="12.75">
      <c r="A74" s="79"/>
      <c r="B74" s="18"/>
      <c r="C74" s="89"/>
      <c r="D74" s="93" t="s">
        <v>195</v>
      </c>
    </row>
    <row r="75" spans="1:4" ht="12.75">
      <c r="A75" s="78"/>
      <c r="B75" s="81"/>
      <c r="C75" s="90"/>
      <c r="D75" s="94" t="s">
        <v>196</v>
      </c>
    </row>
    <row r="76" spans="2:3" ht="12.75">
      <c r="B76" s="40" t="s">
        <v>161</v>
      </c>
      <c r="C76" s="40">
        <f>SUM(C70:C72)</f>
        <v>2</v>
      </c>
    </row>
    <row r="78" spans="1:4" ht="11.25">
      <c r="A78" s="4" t="s">
        <v>307</v>
      </c>
      <c r="D78" s="32">
        <f>C65+C76</f>
        <v>41</v>
      </c>
    </row>
    <row r="80" spans="2:4" ht="18">
      <c r="B80" s="48" t="s">
        <v>308</v>
      </c>
      <c r="C80" s="48"/>
      <c r="D80" s="158"/>
    </row>
  </sheetData>
  <sheetProtection/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dell 1</cp:lastModifiedBy>
  <cp:lastPrinted>2016-08-29T10:53:44Z</cp:lastPrinted>
  <dcterms:created xsi:type="dcterms:W3CDTF">2011-03-22T06:36:37Z</dcterms:created>
  <dcterms:modified xsi:type="dcterms:W3CDTF">2016-08-29T13:51:44Z</dcterms:modified>
  <cp:category/>
  <cp:version/>
  <cp:contentType/>
  <cp:contentStatus/>
</cp:coreProperties>
</file>